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e31c8d11f28b7e/JOB2026/1 TOMG 2026/"/>
    </mc:Choice>
  </mc:AlternateContent>
  <xr:revisionPtr revIDLastSave="218" documentId="13_ncr:1_{5D892040-0F63-4674-AF00-A00B5139C00A}" xr6:coauthVersionLast="47" xr6:coauthVersionMax="47" xr10:uidLastSave="{5562F3C3-27E8-4355-84DC-1F348DEC5A07}"/>
  <bookViews>
    <workbookView xWindow="-108" yWindow="-108" windowWidth="23256" windowHeight="13896" activeTab="2" xr2:uid="{00000000-000D-0000-FFFF-FFFF00000000}"/>
  </bookViews>
  <sheets>
    <sheet name="1 Form A" sheetId="1" r:id="rId1"/>
    <sheet name="Form B _Singles Event" sheetId="6" r:id="rId2"/>
    <sheet name="Form C Team Event" sheetId="7" r:id="rId3"/>
    <sheet name="VISA" sheetId="8" r:id="rId4"/>
    <sheet name="Example to fill in the form " sheetId="10" r:id="rId5"/>
  </sheets>
  <definedNames>
    <definedName name="_xlnm._FilterDatabase" localSheetId="0" hidden="1">'1 Form A'!$A$7:$K$60</definedName>
    <definedName name="_xlnm.Print_Area" localSheetId="0">'1 Form A'!$A$1:$K$61</definedName>
    <definedName name="_xlnm.Print_Area" localSheetId="4">'Example to fill in the form '!$A$1:$E$7</definedName>
    <definedName name="_xlnm.Print_Area" localSheetId="1">'Form B _Singles Event'!$A$1:$G$61</definedName>
    <definedName name="_xlnm.Print_Area" localSheetId="2">'Form C Team Event'!$A$1:$K$83</definedName>
    <definedName name="_xlnm.Print_Titles" localSheetId="0">'1 Form A'!$1:$9</definedName>
    <definedName name="_xlnm.Print_Titles" localSheetId="1">'Form B _Singles Event'!$1:$7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7" l="1"/>
  <c r="J62" i="7"/>
  <c r="J54" i="7"/>
  <c r="D54" i="7"/>
  <c r="J46" i="7"/>
  <c r="D46" i="7"/>
  <c r="D38" i="7"/>
  <c r="J38" i="7"/>
  <c r="J30" i="7"/>
  <c r="D30" i="7"/>
  <c r="J22" i="7"/>
  <c r="D22" i="7"/>
  <c r="D14" i="7"/>
  <c r="J14" i="7"/>
  <c r="U58" i="1"/>
  <c r="U57" i="1"/>
  <c r="U56" i="1"/>
  <c r="U55" i="1"/>
  <c r="U54" i="1"/>
  <c r="U53" i="1"/>
  <c r="U52" i="1"/>
  <c r="U51" i="1"/>
  <c r="U50" i="1"/>
  <c r="U49" i="1"/>
  <c r="U48" i="1"/>
  <c r="W48" i="1" s="1"/>
  <c r="U47" i="1"/>
  <c r="W47" i="1" s="1"/>
  <c r="U46" i="1"/>
  <c r="W46" i="1" s="1"/>
  <c r="U45" i="1"/>
  <c r="W45" i="1" s="1"/>
  <c r="U44" i="1"/>
  <c r="W44" i="1" s="1"/>
  <c r="U43" i="1"/>
  <c r="W43" i="1" s="1"/>
  <c r="U42" i="1"/>
  <c r="W42" i="1" s="1"/>
  <c r="U41" i="1"/>
  <c r="W41" i="1" s="1"/>
  <c r="U40" i="1"/>
  <c r="W40" i="1" s="1"/>
  <c r="U39" i="1"/>
  <c r="W39" i="1" s="1"/>
  <c r="U38" i="1"/>
  <c r="W38" i="1" s="1"/>
  <c r="U37" i="1"/>
  <c r="U36" i="1" s="1"/>
  <c r="U59" i="1"/>
  <c r="U60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T10" i="7"/>
  <c r="T11" i="7"/>
  <c r="T12" i="7"/>
  <c r="T13" i="7"/>
  <c r="T14" i="7"/>
  <c r="T15" i="7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T38" i="7" s="1"/>
  <c r="T39" i="7" s="1"/>
  <c r="T40" i="7" s="1"/>
  <c r="T41" i="7" s="1"/>
  <c r="T42" i="7" s="1"/>
  <c r="T43" i="7" s="1"/>
  <c r="T44" i="7" s="1"/>
  <c r="T45" i="7" s="1"/>
  <c r="T46" i="7" s="1"/>
  <c r="T47" i="7" s="1"/>
  <c r="T48" i="7" s="1"/>
  <c r="T49" i="7" s="1"/>
  <c r="T50" i="7" s="1"/>
  <c r="T51" i="7" s="1"/>
  <c r="T52" i="7" s="1"/>
  <c r="T53" i="7" s="1"/>
  <c r="T54" i="7" s="1"/>
  <c r="T55" i="7" s="1"/>
  <c r="T56" i="7" s="1"/>
  <c r="T57" i="7" s="1"/>
  <c r="T58" i="7" s="1"/>
  <c r="T59" i="7" s="1"/>
  <c r="T60" i="7" s="1"/>
  <c r="T61" i="7" s="1"/>
  <c r="T62" i="7" s="1"/>
  <c r="T63" i="7" s="1"/>
  <c r="T9" i="7"/>
  <c r="S60" i="7"/>
  <c r="S61" i="7"/>
  <c r="S62" i="7"/>
  <c r="S63" i="7"/>
  <c r="S56" i="7"/>
  <c r="S57" i="7"/>
  <c r="S58" i="7"/>
  <c r="S59" i="7"/>
  <c r="S52" i="7"/>
  <c r="S53" i="7"/>
  <c r="S54" i="7"/>
  <c r="S55" i="7"/>
  <c r="S48" i="7"/>
  <c r="S49" i="7"/>
  <c r="S50" i="7"/>
  <c r="S51" i="7"/>
  <c r="S44" i="7"/>
  <c r="S45" i="7"/>
  <c r="S46" i="7"/>
  <c r="S47" i="7"/>
  <c r="S40" i="7"/>
  <c r="S41" i="7"/>
  <c r="S42" i="7"/>
  <c r="S43" i="7"/>
  <c r="S36" i="7"/>
  <c r="S37" i="7"/>
  <c r="S38" i="7"/>
  <c r="S39" i="7"/>
  <c r="S32" i="7"/>
  <c r="S33" i="7"/>
  <c r="S34" i="7"/>
  <c r="S35" i="7"/>
  <c r="S28" i="7"/>
  <c r="S29" i="7"/>
  <c r="S30" i="7"/>
  <c r="S31" i="7"/>
  <c r="S24" i="7"/>
  <c r="S25" i="7"/>
  <c r="S26" i="7"/>
  <c r="S27" i="7"/>
  <c r="S20" i="7"/>
  <c r="S21" i="7"/>
  <c r="S22" i="7"/>
  <c r="S23" i="7"/>
  <c r="S19" i="7"/>
  <c r="S16" i="7"/>
  <c r="S17" i="7"/>
  <c r="S18" i="7"/>
  <c r="S12" i="7"/>
  <c r="S13" i="7"/>
  <c r="S14" i="7"/>
  <c r="S15" i="7"/>
  <c r="S8" i="7"/>
  <c r="S9" i="7"/>
  <c r="S10" i="7"/>
  <c r="S11" i="7"/>
  <c r="U35" i="1" l="1"/>
  <c r="W36" i="1"/>
  <c r="W37" i="1"/>
  <c r="L11" i="1"/>
  <c r="M11" i="1"/>
  <c r="M61" i="1" s="1"/>
  <c r="M12" i="1"/>
  <c r="L12" i="1"/>
  <c r="N12" i="1"/>
  <c r="M13" i="1"/>
  <c r="L13" i="1"/>
  <c r="M14" i="1"/>
  <c r="L14" i="1"/>
  <c r="N14" i="1"/>
  <c r="M15" i="1"/>
  <c r="L15" i="1"/>
  <c r="N15" i="1"/>
  <c r="M16" i="1"/>
  <c r="L16" i="1"/>
  <c r="N16" i="1"/>
  <c r="M17" i="1"/>
  <c r="L17" i="1"/>
  <c r="N17" i="1"/>
  <c r="M18" i="1"/>
  <c r="L18" i="1"/>
  <c r="N18" i="1"/>
  <c r="M19" i="1"/>
  <c r="L19" i="1"/>
  <c r="N19" i="1"/>
  <c r="M20" i="1"/>
  <c r="L20" i="1"/>
  <c r="N20" i="1"/>
  <c r="M21" i="1"/>
  <c r="L21" i="1"/>
  <c r="N21" i="1"/>
  <c r="M22" i="1"/>
  <c r="L22" i="1"/>
  <c r="N22" i="1"/>
  <c r="M23" i="1"/>
  <c r="L23" i="1"/>
  <c r="N23" i="1"/>
  <c r="M24" i="1"/>
  <c r="L24" i="1"/>
  <c r="N24" i="1"/>
  <c r="M25" i="1"/>
  <c r="L25" i="1"/>
  <c r="N25" i="1"/>
  <c r="M26" i="1"/>
  <c r="L26" i="1"/>
  <c r="N26" i="1"/>
  <c r="M27" i="1"/>
  <c r="L27" i="1"/>
  <c r="N27" i="1"/>
  <c r="M28" i="1"/>
  <c r="L28" i="1"/>
  <c r="N28" i="1"/>
  <c r="M29" i="1"/>
  <c r="L29" i="1"/>
  <c r="N29" i="1"/>
  <c r="M30" i="1"/>
  <c r="L30" i="1"/>
  <c r="N30" i="1"/>
  <c r="M31" i="1"/>
  <c r="L31" i="1"/>
  <c r="N31" i="1"/>
  <c r="M32" i="1"/>
  <c r="L32" i="1"/>
  <c r="N32" i="1"/>
  <c r="M33" i="1"/>
  <c r="L33" i="1"/>
  <c r="N33" i="1"/>
  <c r="M34" i="1"/>
  <c r="L34" i="1"/>
  <c r="N34" i="1"/>
  <c r="M35" i="1"/>
  <c r="L35" i="1"/>
  <c r="N35" i="1"/>
  <c r="M36" i="1"/>
  <c r="L36" i="1"/>
  <c r="N36" i="1"/>
  <c r="M37" i="1"/>
  <c r="L37" i="1"/>
  <c r="N37" i="1"/>
  <c r="M38" i="1"/>
  <c r="L38" i="1"/>
  <c r="N38" i="1"/>
  <c r="M39" i="1"/>
  <c r="L39" i="1"/>
  <c r="N39" i="1"/>
  <c r="M40" i="1"/>
  <c r="L40" i="1"/>
  <c r="N40" i="1"/>
  <c r="M41" i="1"/>
  <c r="L41" i="1"/>
  <c r="N41" i="1"/>
  <c r="M42" i="1"/>
  <c r="L42" i="1"/>
  <c r="N42" i="1"/>
  <c r="M43" i="1"/>
  <c r="L43" i="1"/>
  <c r="N43" i="1"/>
  <c r="M44" i="1"/>
  <c r="L44" i="1"/>
  <c r="N44" i="1"/>
  <c r="M45" i="1"/>
  <c r="L45" i="1"/>
  <c r="N45" i="1"/>
  <c r="M46" i="1"/>
  <c r="L46" i="1"/>
  <c r="N46" i="1"/>
  <c r="M47" i="1"/>
  <c r="L47" i="1"/>
  <c r="N47" i="1"/>
  <c r="M48" i="1"/>
  <c r="L48" i="1"/>
  <c r="N48" i="1"/>
  <c r="M49" i="1"/>
  <c r="L49" i="1"/>
  <c r="N49" i="1"/>
  <c r="M50" i="1"/>
  <c r="L50" i="1"/>
  <c r="N50" i="1"/>
  <c r="M51" i="1"/>
  <c r="L51" i="1"/>
  <c r="N51" i="1"/>
  <c r="M52" i="1"/>
  <c r="L52" i="1"/>
  <c r="N52" i="1"/>
  <c r="M53" i="1"/>
  <c r="L53" i="1"/>
  <c r="N53" i="1"/>
  <c r="M54" i="1"/>
  <c r="L54" i="1"/>
  <c r="N54" i="1"/>
  <c r="M55" i="1"/>
  <c r="L55" i="1"/>
  <c r="N55" i="1"/>
  <c r="M56" i="1"/>
  <c r="L56" i="1"/>
  <c r="N56" i="1"/>
  <c r="M57" i="1"/>
  <c r="L57" i="1"/>
  <c r="N57" i="1"/>
  <c r="M58" i="1"/>
  <c r="L58" i="1"/>
  <c r="N58" i="1"/>
  <c r="M59" i="1"/>
  <c r="L59" i="1"/>
  <c r="N59" i="1"/>
  <c r="M60" i="1"/>
  <c r="L60" i="1"/>
  <c r="N60" i="1"/>
  <c r="K18" i="1"/>
  <c r="C11" i="6"/>
  <c r="J4" i="10"/>
  <c r="J5" i="10"/>
  <c r="J6" i="10"/>
  <c r="J7" i="10"/>
  <c r="I7" i="10"/>
  <c r="I6" i="10"/>
  <c r="I5" i="10"/>
  <c r="I4" i="10"/>
  <c r="I3" i="10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12" i="1"/>
  <c r="K13" i="1"/>
  <c r="K14" i="1"/>
  <c r="K15" i="1"/>
  <c r="K16" i="1"/>
  <c r="K17" i="1"/>
  <c r="K19" i="1"/>
  <c r="K20" i="1"/>
  <c r="K21" i="1"/>
  <c r="K22" i="1"/>
  <c r="K11" i="1"/>
  <c r="K61" i="1" s="1"/>
  <c r="C65" i="1" s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D5" i="7"/>
  <c r="F15" i="6"/>
  <c r="G11" i="6"/>
  <c r="F13" i="6"/>
  <c r="F14" i="6"/>
  <c r="F16" i="6"/>
  <c r="F17" i="6"/>
  <c r="F18" i="6"/>
  <c r="F19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2" i="6"/>
  <c r="F11" i="6"/>
  <c r="A3" i="7"/>
  <c r="A1" i="7"/>
  <c r="A3" i="6"/>
  <c r="C5" i="6"/>
  <c r="D60" i="6"/>
  <c r="C60" i="6"/>
  <c r="D59" i="6"/>
  <c r="C59" i="6"/>
  <c r="D58" i="6"/>
  <c r="C58" i="6"/>
  <c r="D57" i="6"/>
  <c r="C57" i="6"/>
  <c r="D56" i="6"/>
  <c r="C56" i="6"/>
  <c r="D55" i="6"/>
  <c r="C55" i="6"/>
  <c r="D54" i="6"/>
  <c r="C54" i="6"/>
  <c r="D53" i="6"/>
  <c r="C53" i="6"/>
  <c r="D52" i="6"/>
  <c r="C52" i="6"/>
  <c r="D51" i="6"/>
  <c r="C51" i="6"/>
  <c r="D50" i="6"/>
  <c r="C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6" i="6"/>
  <c r="C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C29" i="6"/>
  <c r="D28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1" i="6"/>
  <c r="U34" i="1" l="1"/>
  <c r="W35" i="1"/>
  <c r="K7" i="7"/>
  <c r="C63" i="1" s="1"/>
  <c r="E7" i="7"/>
  <c r="G61" i="6"/>
  <c r="N11" i="1"/>
  <c r="L61" i="1"/>
  <c r="N13" i="1"/>
  <c r="W34" i="1" l="1"/>
  <c r="U33" i="1"/>
  <c r="N61" i="1"/>
  <c r="C64" i="1" s="1"/>
  <c r="C66" i="1" s="1"/>
  <c r="U32" i="1" l="1"/>
  <c r="W33" i="1"/>
  <c r="U31" i="1" l="1"/>
  <c r="W32" i="1"/>
  <c r="U30" i="1" l="1"/>
  <c r="W31" i="1"/>
  <c r="U29" i="1" l="1"/>
  <c r="W30" i="1"/>
  <c r="U28" i="1" l="1"/>
  <c r="W29" i="1"/>
  <c r="U27" i="1" l="1"/>
  <c r="W28" i="1"/>
  <c r="U26" i="1" l="1"/>
  <c r="W27" i="1"/>
  <c r="W26" i="1" l="1"/>
  <c r="U25" i="1"/>
  <c r="W25" i="1" l="1"/>
  <c r="U24" i="1"/>
  <c r="W24" i="1" l="1"/>
  <c r="U23" i="1"/>
  <c r="W23" i="1" l="1"/>
  <c r="U22" i="1"/>
  <c r="W22" i="1" l="1"/>
  <c r="U21" i="1"/>
  <c r="W21" i="1" l="1"/>
  <c r="U20" i="1"/>
  <c r="W20" i="1" l="1"/>
  <c r="U19" i="1"/>
  <c r="W19" i="1" l="1"/>
  <c r="U18" i="1"/>
  <c r="W18" i="1" l="1"/>
  <c r="U17" i="1"/>
  <c r="U16" i="1" l="1"/>
  <c r="W17" i="1"/>
  <c r="W16" i="1" l="1"/>
  <c r="U15" i="1"/>
  <c r="U14" i="1" l="1"/>
  <c r="W15" i="1"/>
  <c r="U13" i="1" l="1"/>
  <c r="W14" i="1"/>
  <c r="U12" i="1" l="1"/>
  <c r="W13" i="1"/>
  <c r="U11" i="1" l="1"/>
  <c r="W12" i="1"/>
  <c r="U10" i="1" l="1"/>
  <c r="W11" i="1"/>
  <c r="U9" i="1" l="1"/>
  <c r="W10" i="1"/>
  <c r="U8" i="1" l="1"/>
  <c r="W8" i="1" s="1"/>
  <c r="W9" i="1"/>
</calcChain>
</file>

<file path=xl/sharedStrings.xml><?xml version="1.0" encoding="utf-8"?>
<sst xmlns="http://schemas.openxmlformats.org/spreadsheetml/2006/main" count="159" uniqueCount="101">
  <si>
    <t>Name of Association</t>
  </si>
  <si>
    <t>No.</t>
  </si>
  <si>
    <t>Function</t>
  </si>
  <si>
    <t>Gender</t>
  </si>
  <si>
    <t>Total (USD)</t>
  </si>
  <si>
    <t>Event</t>
  </si>
  <si>
    <t>COACH</t>
  </si>
  <si>
    <t>Registration fee</t>
  </si>
  <si>
    <t>Total</t>
  </si>
  <si>
    <t>PLAYER</t>
  </si>
  <si>
    <t>Surname &amp; Firstname</t>
  </si>
  <si>
    <t>30 USD per person</t>
  </si>
  <si>
    <t>Singles Event</t>
  </si>
  <si>
    <t>EVENT</t>
  </si>
  <si>
    <t>Men’s Singles 40 – 49</t>
  </si>
  <si>
    <t>Women’s Singles 40 – 49</t>
  </si>
  <si>
    <t>Men’s Singles 50 – 59</t>
  </si>
  <si>
    <t>Women’s Singles 50 – 59</t>
  </si>
  <si>
    <t>Men’s Singles 60 – 64</t>
  </si>
  <si>
    <t>Women’s Singles 60 – 64</t>
  </si>
  <si>
    <t>Men’s Singles 65 – 69</t>
  </si>
  <si>
    <t>Women’s Singles 65 – 69</t>
  </si>
  <si>
    <t>Men’s Singles 70 – 74</t>
  </si>
  <si>
    <t>Women’s Singles 70 – 74</t>
  </si>
  <si>
    <t>Men’s Singles 75 – 79</t>
  </si>
  <si>
    <t>Women’s Singles 75 – 79</t>
  </si>
  <si>
    <t>Men’s Singles 80 UP TO</t>
  </si>
  <si>
    <t>Women’s Singles 80 UP TO</t>
  </si>
  <si>
    <t>Event :</t>
  </si>
  <si>
    <t>Name Team :</t>
  </si>
  <si>
    <t>OTHER</t>
  </si>
  <si>
    <t>Men’s team 40 – 49</t>
  </si>
  <si>
    <t>Women’s team 40 – 49</t>
  </si>
  <si>
    <t>Men’s team 50 – 59</t>
  </si>
  <si>
    <t>Women’s team 50 – 59</t>
  </si>
  <si>
    <t>Men’s team 60 – 64</t>
  </si>
  <si>
    <t>Women’s team 60 – 64</t>
  </si>
  <si>
    <t>100 USD per team :</t>
  </si>
  <si>
    <t>Team Event</t>
  </si>
  <si>
    <t>Form A</t>
  </si>
  <si>
    <t>F</t>
  </si>
  <si>
    <t>M</t>
  </si>
  <si>
    <t xml:space="preserve"> (USD)</t>
  </si>
  <si>
    <t>Events</t>
  </si>
  <si>
    <t>Single</t>
  </si>
  <si>
    <t>Team</t>
  </si>
  <si>
    <t>x</t>
  </si>
  <si>
    <t>ถ้าแข่งทีม</t>
  </si>
  <si>
    <t xml:space="preserve"> แล้วไม่ต้องจ่ายเดี่ยว</t>
  </si>
  <si>
    <t>Total team :</t>
  </si>
  <si>
    <t>Total Fee ( USD) :</t>
  </si>
  <si>
    <t>USD</t>
  </si>
  <si>
    <t xml:space="preserve"> Team events</t>
  </si>
  <si>
    <t>Single events</t>
  </si>
  <si>
    <t>Total Amount</t>
  </si>
  <si>
    <t>Date of Birth</t>
  </si>
  <si>
    <t>D</t>
  </si>
  <si>
    <t>Y</t>
  </si>
  <si>
    <t>Size</t>
  </si>
  <si>
    <t xml:space="preserve">T-Shirt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</si>
  <si>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</si>
  <si>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</si>
  <si>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</si>
  <si>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</si>
  <si>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</si>
  <si>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</si>
  <si>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</si>
  <si>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</si>
  <si>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</si>
  <si>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</si>
  <si>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</si>
  <si>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</si>
  <si>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</t>
  </si>
  <si>
    <t>Name</t>
  </si>
  <si>
    <t>Position</t>
  </si>
  <si>
    <t>Passport Number</t>
  </si>
  <si>
    <t xml:space="preserve"> Date of Birth</t>
  </si>
  <si>
    <t>Issue date</t>
  </si>
  <si>
    <t>Expiry date</t>
  </si>
  <si>
    <t xml:space="preserve"> Place of Birth</t>
  </si>
  <si>
    <t xml:space="preserve">Visa Application ( for invitation letter ) </t>
  </si>
  <si>
    <t>S</t>
  </si>
  <si>
    <t>L</t>
  </si>
  <si>
    <t>XL</t>
  </si>
  <si>
    <t>XXL</t>
  </si>
  <si>
    <t>XXXL</t>
  </si>
  <si>
    <t>XXXXL</t>
  </si>
  <si>
    <t>แข่งเดี่ยว</t>
  </si>
  <si>
    <t>1. Click drop down and select events</t>
  </si>
  <si>
    <t xml:space="preserve">2   Type  team  A, B C   if  you have more than 1 team </t>
  </si>
  <si>
    <t>3. Click drop down and select name</t>
  </si>
  <si>
    <t>Form A must be completed first, followed by the other forms.</t>
  </si>
  <si>
    <t>Example</t>
  </si>
  <si>
    <t>X</t>
  </si>
  <si>
    <t>Table Tennis</t>
  </si>
  <si>
    <t>THAILAND OPEN MASTERS GAMES 2026</t>
  </si>
  <si>
    <r>
      <t>TO  BE  SUBMITTED  BY  2</t>
    </r>
    <r>
      <rPr>
        <b/>
        <vertAlign val="superscript"/>
        <sz val="20"/>
        <color rgb="FFFF0000"/>
        <rFont val="Myriad Pro"/>
        <family val="2"/>
      </rPr>
      <t>nd</t>
    </r>
    <r>
      <rPr>
        <b/>
        <sz val="20"/>
        <color rgb="FFFF0000"/>
        <rFont val="Myriad Pro"/>
        <family val="2"/>
      </rPr>
      <t xml:space="preserve"> JAN 2026</t>
    </r>
  </si>
  <si>
    <t>Men’s team 70 up to</t>
  </si>
  <si>
    <t>Women’s team 70 up to</t>
  </si>
  <si>
    <t>Women’s team 65 - 69</t>
  </si>
  <si>
    <t>Men’s team 65 - 69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</si>
</sst>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;"/>
    <numFmt numFmtId="165" formatCode="_-[$$-409]* #,##0.00_ ;_-[$$-409]* \-#,##0.00\ ;_-[$$-409]* &quot;-&quot;??_ ;_-@_ "/>
    <numFmt numFmtId="166" formatCode="[$-409]d\-mmm\-yyyy;@"/>
  </numFmts>
  <fonts count="34" x14ac:knownFonts="1">
    <font>
      <sz val="10"/>
      <name val="Arial"/>
    </font>
    <font>
      <b/>
      <sz val="12"/>
      <name val="Myriad Pro"/>
      <family val="2"/>
    </font>
    <font>
      <sz val="10"/>
      <name val="Myriad Pro"/>
      <family val="2"/>
    </font>
    <font>
      <b/>
      <sz val="14"/>
      <name val="Myriad Pro"/>
      <family val="2"/>
    </font>
    <font>
      <sz val="12"/>
      <name val="Myriad Pro"/>
      <family val="2"/>
    </font>
    <font>
      <b/>
      <sz val="10"/>
      <name val="Myriad Pro"/>
      <family val="2"/>
    </font>
    <font>
      <b/>
      <sz val="11"/>
      <name val="Myriad Pro"/>
      <family val="2"/>
    </font>
    <font>
      <b/>
      <sz val="16"/>
      <name val="Myriad Pro"/>
      <family val="2"/>
    </font>
    <font>
      <sz val="12"/>
      <color theme="0"/>
      <name val="Myriad Pro"/>
      <family val="2"/>
    </font>
    <font>
      <b/>
      <sz val="12"/>
      <color rgb="FFFF0000"/>
      <name val="Myriad Pro"/>
      <family val="2"/>
    </font>
    <font>
      <b/>
      <sz val="12"/>
      <name val="Myriad Pro"/>
      <family val="2"/>
    </font>
    <font>
      <b/>
      <sz val="16"/>
      <color rgb="FFFF0000"/>
      <name val="Myriad Pro"/>
      <family val="2"/>
    </font>
    <font>
      <sz val="10"/>
      <color rgb="FFFF0000"/>
      <name val="Myriad Pro"/>
      <family val="2"/>
    </font>
    <font>
      <b/>
      <sz val="14"/>
      <color rgb="FFFF0000"/>
      <name val="Myriad Pro"/>
      <family val="2"/>
    </font>
    <font>
      <sz val="12"/>
      <color rgb="FFFF0000"/>
      <name val="Myriad Pro"/>
      <family val="2"/>
    </font>
    <font>
      <b/>
      <sz val="12"/>
      <color rgb="FFFF0000"/>
      <name val="Myriad Pro"/>
      <family val="2"/>
    </font>
    <font>
      <b/>
      <sz val="10"/>
      <name val="Myriad Pro"/>
      <family val="2"/>
    </font>
    <font>
      <b/>
      <sz val="14"/>
      <name val="Myriad Pro"/>
      <family val="2"/>
    </font>
    <font>
      <b/>
      <sz val="16"/>
      <name val="Myriad Pro"/>
      <family val="2"/>
    </font>
    <font>
      <b/>
      <sz val="16"/>
      <name val="Myriad Pro"/>
      <family val="2"/>
    </font>
    <font>
      <sz val="16"/>
      <name val="Myriad Pro"/>
      <family val="2"/>
    </font>
    <font>
      <sz val="16"/>
      <color rgb="FFFF0000"/>
      <name val="Myriad Pro"/>
      <family val="2"/>
    </font>
    <font>
      <sz val="11"/>
      <name val="Myriad Pro"/>
      <family val="2"/>
    </font>
    <font>
      <b/>
      <sz val="24"/>
      <color theme="1"/>
      <name val="Myriad Pro"/>
      <family val="2"/>
    </font>
    <font>
      <b/>
      <sz val="16"/>
      <color theme="1"/>
      <name val="Myriad Pro"/>
      <family val="2"/>
    </font>
    <font>
      <b/>
      <sz val="20"/>
      <name val="Myriad Pro"/>
      <family val="2"/>
    </font>
    <font>
      <sz val="20"/>
      <name val="Myriad Pro"/>
      <family val="2"/>
    </font>
    <font>
      <b/>
      <sz val="20"/>
      <color rgb="FFFF0000"/>
      <name val="Myriad Pro"/>
      <family val="2"/>
    </font>
    <font>
      <b/>
      <vertAlign val="superscript"/>
      <sz val="20"/>
      <color rgb="FFFF0000"/>
      <name val="Myriad Pro"/>
      <family val="2"/>
    </font>
    <font>
      <b/>
      <sz val="18"/>
      <color rgb="FFFF0000"/>
      <name val="Myriad Pro"/>
      <family val="2"/>
    </font>
    <font>
      <b/>
      <sz val="12"/>
      <color rgb="FFFF0000"/>
      <name val="Myriad Pro"/>
      <family val="2"/>
    </font>
    <font>
      <b/>
      <sz val="20"/>
      <color rgb="FFFFFF00"/>
      <name val="Myriad Pro"/>
      <family val="2"/>
    </font>
    <font>
      <b/>
      <sz val="20"/>
      <color rgb="FFFF0000"/>
      <name val="Myriad Pro"/>
      <family val="2"/>
    </font>
    <font>
      <sz val="16"/>
      <name val="Myriad Pro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24" fillId="0" borderId="0" xfId="0" applyFont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6" fontId="24" fillId="0" borderId="2" xfId="0" quotePrefix="1" applyNumberFormat="1" applyFont="1" applyBorder="1" applyAlignment="1">
      <alignment horizontal="center" vertical="center"/>
    </xf>
    <xf numFmtId="14" fontId="24" fillId="0" borderId="2" xfId="0" quotePrefix="1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6" fillId="6" borderId="33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33" fillId="0" borderId="29" xfId="0" applyFont="1" applyBorder="1" applyAlignment="1">
      <alignment horizontal="center" vertical="center"/>
    </xf>
    <xf numFmtId="0" fontId="33" fillId="0" borderId="2" xfId="0" applyFont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37" xfId="0" applyFont="1" applyBorder="1" applyAlignment="1">
      <alignment horizontal="center" vertical="center"/>
    </xf>
    <xf numFmtId="0" fontId="33" fillId="0" borderId="38" xfId="0" applyFont="1" applyBorder="1" applyAlignment="1" applyProtection="1">
      <alignment horizontal="left" vertical="center"/>
      <protection locked="0"/>
    </xf>
    <xf numFmtId="0" fontId="33" fillId="0" borderId="38" xfId="0" applyFont="1" applyBorder="1" applyAlignment="1" applyProtection="1">
      <alignment horizontal="center" vertical="center"/>
      <protection locked="0"/>
    </xf>
    <xf numFmtId="0" fontId="31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7" xfId="0" applyFont="1" applyBorder="1" applyAlignment="1" applyProtection="1">
      <alignment horizontal="left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3" fillId="0" borderId="30" xfId="0" applyFont="1" applyBorder="1" applyAlignment="1" applyProtection="1">
      <alignment horizontal="center" vertical="center"/>
      <protection hidden="1"/>
    </xf>
    <xf numFmtId="0" fontId="33" fillId="0" borderId="41" xfId="0" applyFont="1" applyBorder="1" applyAlignment="1" applyProtection="1">
      <alignment horizontal="center" vertical="center"/>
      <protection hidden="1"/>
    </xf>
    <xf numFmtId="0" fontId="33" fillId="0" borderId="39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6" fillId="0" borderId="8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16" xfId="0" applyFont="1" applyBorder="1" applyAlignment="1" applyProtection="1">
      <alignment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10" fillId="5" borderId="12" xfId="0" applyFont="1" applyFill="1" applyBorder="1" applyAlignment="1" applyProtection="1">
      <alignment vertical="center"/>
      <protection hidden="1"/>
    </xf>
    <xf numFmtId="164" fontId="1" fillId="5" borderId="14" xfId="0" applyNumberFormat="1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5" borderId="12" xfId="0" applyFont="1" applyFill="1" applyBorder="1" applyAlignment="1" applyProtection="1">
      <alignment horizontal="left" vertical="center"/>
      <protection hidden="1"/>
    </xf>
    <xf numFmtId="0" fontId="1" fillId="5" borderId="13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32" fillId="3" borderId="0" xfId="0" applyFont="1" applyFill="1" applyProtection="1">
      <protection hidden="1"/>
    </xf>
    <xf numFmtId="0" fontId="1" fillId="6" borderId="16" xfId="0" applyFont="1" applyFill="1" applyBorder="1" applyProtection="1">
      <protection hidden="1"/>
    </xf>
    <xf numFmtId="0" fontId="1" fillId="6" borderId="17" xfId="0" applyFont="1" applyFill="1" applyBorder="1" applyProtection="1">
      <protection hidden="1"/>
    </xf>
    <xf numFmtId="0" fontId="4" fillId="6" borderId="8" xfId="0" applyFont="1" applyFill="1" applyBorder="1" applyProtection="1">
      <protection hidden="1"/>
    </xf>
    <xf numFmtId="0" fontId="4" fillId="6" borderId="22" xfId="0" applyFont="1" applyFill="1" applyBorder="1" applyProtection="1"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3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4" fillId="0" borderId="24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0" borderId="44" xfId="0" applyFont="1" applyBorder="1" applyAlignment="1" applyProtection="1">
      <alignment horizontal="center"/>
      <protection hidden="1"/>
    </xf>
    <xf numFmtId="0" fontId="4" fillId="0" borderId="47" xfId="0" applyFont="1" applyBorder="1" applyAlignment="1" applyProtection="1">
      <alignment horizontal="center"/>
      <protection hidden="1"/>
    </xf>
    <xf numFmtId="0" fontId="4" fillId="0" borderId="48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50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165" fontId="18" fillId="5" borderId="23" xfId="0" applyNumberFormat="1" applyFont="1" applyFill="1" applyBorder="1" applyAlignment="1" applyProtection="1">
      <alignment horizontal="center" vertical="center"/>
      <protection hidden="1"/>
    </xf>
    <xf numFmtId="165" fontId="18" fillId="5" borderId="24" xfId="0" applyNumberFormat="1" applyFont="1" applyFill="1" applyBorder="1" applyAlignment="1" applyProtection="1">
      <alignment horizontal="center" vertical="center"/>
      <protection hidden="1"/>
    </xf>
    <xf numFmtId="0" fontId="30" fillId="6" borderId="35" xfId="0" applyFont="1" applyFill="1" applyBorder="1" applyAlignment="1">
      <alignment horizontal="center" vertical="center"/>
    </xf>
    <xf numFmtId="0" fontId="30" fillId="6" borderId="36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8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hidden="1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6" fillId="6" borderId="44" xfId="0" applyFont="1" applyFill="1" applyBorder="1" applyAlignment="1" applyProtection="1">
      <alignment horizontal="left"/>
      <protection hidden="1"/>
    </xf>
    <xf numFmtId="0" fontId="6" fillId="6" borderId="8" xfId="0" applyFont="1" applyFill="1" applyBorder="1" applyAlignment="1" applyProtection="1">
      <alignment horizontal="left"/>
      <protection hidden="1"/>
    </xf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45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center"/>
      <protection hidden="1"/>
    </xf>
    <xf numFmtId="0" fontId="1" fillId="6" borderId="12" xfId="0" applyFont="1" applyFill="1" applyBorder="1" applyAlignment="1" applyProtection="1">
      <alignment horizontal="left"/>
      <protection hidden="1"/>
    </xf>
    <xf numFmtId="0" fontId="1" fillId="6" borderId="13" xfId="0" applyFont="1" applyFill="1" applyBorder="1" applyAlignment="1" applyProtection="1">
      <alignment horizontal="left"/>
      <protection hidden="1"/>
    </xf>
    <xf numFmtId="0" fontId="1" fillId="6" borderId="13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64" fontId="1" fillId="0" borderId="8" xfId="0" applyNumberFormat="1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373393</xdr:colOff>
      <xdr:row>63</xdr:row>
      <xdr:rowOff>254788</xdr:rowOff>
    </xdr:from>
    <xdr:to>
      <xdr:col>9</xdr:col>
      <xdr:colOff>129514</xdr:colOff>
      <xdr:row>1048576</xdr:row>
      <xdr:rowOff>18474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10E37F-493F-4999-BEE5-6A390035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93" y="12615022"/>
          <a:ext cx="5426589" cy="400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196631</xdr:colOff>
      <xdr:row>0</xdr:row>
      <xdr:rowOff>123749</xdr:rowOff>
    </xdr:from>
    <xdr:to>
      <xdr:col>4</xdr:col>
      <xdr:colOff>1205551</xdr:colOff>
      <xdr:row>9</xdr:row>
      <xdr:rowOff>46566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5C587C-E948-7E14-637E-07048760D4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47" t="19535" r="59341" b="52995"/>
        <a:stretch/>
      </xdr:blipFill>
      <xdr:spPr>
        <a:xfrm>
          <a:off x="196631" y="123749"/>
          <a:ext cx="3739420" cy="1709284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254002</xdr:colOff>
      <xdr:row>7</xdr:row>
      <xdr:rowOff>148937</xdr:rowOff>
    </xdr:from>
    <xdr:to>
      <xdr:col>4</xdr:col>
      <xdr:colOff>1105286</xdr:colOff>
      <xdr:row>21</xdr:row>
      <xdr:rowOff>4234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B87ACB-5449-FC15-A6FA-6CBE1298CA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75" t="19412" r="55140" b="41203"/>
        <a:stretch/>
      </xdr:blipFill>
      <xdr:spPr>
        <a:xfrm>
          <a:off x="254002" y="1609437"/>
          <a:ext cx="3581784" cy="2111664"/>
        </a:xfrm>
        <a:prstGeom prst="rect">
          <a:avLst/>
        </a:prstGeom>
      </xdr:spPr>
    </xdr:pic>
    <xdr:clientData/>
  </xdr:twoCellAnchor>
  <xdr:twoCellAnchor>
    <xdr:from>
      <xdr:col>4</xdr:col>
      <xdr:colOff>1223433</xdr:colOff>
      <xdr:row>1</xdr:row>
      <xdr:rowOff>262467</xdr:rowOff>
    </xdr:from>
    <xdr:to>
      <xdr:col>11</xdr:col>
      <xdr:colOff>12700</xdr:colOff>
      <xdr:row>2</xdr:row>
      <xdr:rowOff>105833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5CAA26E-0137-75AD-B4F5-620434D07930}"/>
            </a:ext>
          </a:extLst>
        </xdr:cNvPr>
        <xdr:cNvCxnSpPr/>
      </xdr:nvCxnSpPr>
      <xdr:spPr>
        <a:xfrm flipH="1">
          <a:off x="3953933" y="457200"/>
          <a:ext cx="774700" cy="143933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67733</xdr:colOff>
      <xdr:row>11</xdr:row>
      <xdr:rowOff>29634</xdr:rowOff>
    </xdr:from>
    <xdr:to>
      <xdr:col>10</xdr:col>
      <xdr:colOff>207433</xdr:colOff>
      <xdr:row>12</xdr:row>
      <xdr:rowOff>46566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D41DC760-9F7B-4C10-8B0A-C3169AE6C637}"/>
            </a:ext>
          </a:extLst>
        </xdr:cNvPr>
        <xdr:cNvCxnSpPr/>
      </xdr:nvCxnSpPr>
      <xdr:spPr>
        <a:xfrm flipH="1">
          <a:off x="2798233" y="2137834"/>
          <a:ext cx="1905000" cy="177799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867833</xdr:colOff>
      <xdr:row>1</xdr:row>
      <xdr:rowOff>270933</xdr:rowOff>
    </xdr:from>
    <xdr:to>
      <xdr:col>4</xdr:col>
      <xdr:colOff>1308100</xdr:colOff>
      <xdr:row>4</xdr:row>
      <xdr:rowOff>55033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92F61FFD-510E-1EB4-DBF9-C697D4C1AE02}"/>
            </a:ext>
          </a:extLst>
        </xdr:cNvPr>
        <xdr:cNvSpPr/>
      </xdr:nvSpPr>
      <xdr:spPr>
        <a:xfrm>
          <a:off x="3598333" y="465666"/>
          <a:ext cx="440267" cy="47413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787400</xdr:colOff>
      <xdr:row>12</xdr:row>
      <xdr:rowOff>67732</xdr:rowOff>
    </xdr:from>
    <xdr:to>
      <xdr:col>4</xdr:col>
      <xdr:colOff>1227667</xdr:colOff>
      <xdr:row>15</xdr:row>
      <xdr:rowOff>59266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56889849-4140-4776-9B98-B7BF40786715}"/>
            </a:ext>
          </a:extLst>
        </xdr:cNvPr>
        <xdr:cNvSpPr/>
      </xdr:nvSpPr>
      <xdr:spPr>
        <a:xfrm>
          <a:off x="3517900" y="2336799"/>
          <a:ext cx="440267" cy="47413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86"/>
  <sheetViews>
    <sheetView showGridLines="0" zoomScale="79" zoomScaleNormal="79" zoomScaleSheetLayoutView="122" workbookViewId="0">
      <selection activeCell="D11" sqref="D11"/>
    </sheetView>
  </sheetViews>
  <sheetFormatPr defaultColWidth="0" defaultRowHeight="13.8" zeroHeight="1" x14ac:dyDescent="0.25"/>
  <cols>
    <col min="1" max="1" width="5.33203125" style="16" customWidth="1"/>
    <col min="2" max="2" width="31.33203125" style="12" customWidth="1"/>
    <col min="3" max="3" width="10.5546875" style="16" bestFit="1" customWidth="1"/>
    <col min="4" max="4" width="14.44140625" style="16" customWidth="1"/>
    <col min="5" max="6" width="8.6640625" style="16" customWidth="1"/>
    <col min="7" max="7" width="9.6640625" style="16" customWidth="1"/>
    <col min="8" max="8" width="11.44140625" style="12" customWidth="1"/>
    <col min="9" max="10" width="14.6640625" style="12" customWidth="1"/>
    <col min="11" max="11" width="23.109375" style="12" customWidth="1"/>
    <col min="12" max="12" width="23.109375" style="12" hidden="1" customWidth="1"/>
    <col min="13" max="13" width="20.44140625" style="14" hidden="1" customWidth="1"/>
    <col min="14" max="14" width="17.88671875" style="12" hidden="1" customWidth="1"/>
    <col min="15" max="15" width="11.88671875" style="12" hidden="1" customWidth="1"/>
    <col min="16" max="16" width="9.109375" style="12" hidden="1" customWidth="1"/>
    <col min="17" max="17" width="13.88671875" style="12" hidden="1" customWidth="1"/>
    <col min="18" max="20" width="9.109375" style="12" hidden="1" customWidth="1"/>
    <col min="21" max="23" width="9.109375" style="13" hidden="1" customWidth="1"/>
    <col min="24" max="25" width="8.88671875" style="12" hidden="1" customWidth="1"/>
    <col min="26" max="26" width="3.109375" style="12" customWidth="1"/>
    <col min="27" max="16384" width="9.109375" style="12" hidden="1"/>
  </cols>
  <sheetData>
    <row r="1" spans="1:25" ht="25.2" x14ac:dyDescent="0.25">
      <c r="A1" s="140" t="s">
        <v>95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0"/>
      <c r="M1" s="11"/>
    </row>
    <row r="2" spans="1:25" ht="25.2" x14ac:dyDescent="0.25">
      <c r="A2" s="147" t="s">
        <v>94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25" ht="21.9" customHeight="1" x14ac:dyDescent="0.25">
      <c r="A3" s="145" t="s">
        <v>96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5"/>
    </row>
    <row r="4" spans="1:25" ht="15.9" customHeight="1" x14ac:dyDescent="0.25">
      <c r="K4" s="17"/>
      <c r="L4" s="17"/>
      <c r="M4" s="18"/>
      <c r="N4" s="17"/>
    </row>
    <row r="5" spans="1:25" s="22" customFormat="1" ht="33.9" customHeight="1" x14ac:dyDescent="0.25">
      <c r="A5" s="19"/>
      <c r="B5" s="20" t="s">
        <v>0</v>
      </c>
      <c r="C5" s="146"/>
      <c r="D5" s="146"/>
      <c r="E5" s="146"/>
      <c r="F5" s="146"/>
      <c r="G5" s="146"/>
      <c r="H5" s="146"/>
      <c r="I5" s="21"/>
      <c r="J5" s="21"/>
      <c r="M5" s="23"/>
      <c r="U5" s="13"/>
      <c r="V5" s="13"/>
      <c r="W5" s="13"/>
    </row>
    <row r="6" spans="1:25" ht="16.2" thickBot="1" x14ac:dyDescent="0.3">
      <c r="A6" s="24"/>
      <c r="B6" s="25"/>
      <c r="C6" s="24"/>
      <c r="D6" s="24"/>
      <c r="E6" s="24"/>
      <c r="F6" s="24"/>
      <c r="G6" s="24"/>
      <c r="H6" s="25"/>
      <c r="I6" s="25"/>
      <c r="J6" s="25"/>
      <c r="K6" s="25"/>
      <c r="L6" s="25"/>
      <c r="M6" s="26"/>
      <c r="N6" s="25"/>
    </row>
    <row r="7" spans="1:25" ht="57.9" customHeight="1" thickBot="1" x14ac:dyDescent="0.3">
      <c r="A7" s="24"/>
      <c r="B7" s="69" t="s">
        <v>91</v>
      </c>
      <c r="C7" s="70"/>
      <c r="D7" s="70"/>
      <c r="E7" s="70"/>
      <c r="F7" s="70"/>
      <c r="G7" s="70"/>
      <c r="H7" s="71"/>
      <c r="I7" s="72"/>
      <c r="K7" s="75" t="s">
        <v>39</v>
      </c>
      <c r="L7" s="27"/>
      <c r="M7" s="28"/>
      <c r="N7" s="27"/>
    </row>
    <row r="8" spans="1:25" ht="19.649999999999999" customHeight="1" thickTop="1" x14ac:dyDescent="0.25">
      <c r="A8" s="143" t="s">
        <v>1</v>
      </c>
      <c r="B8" s="141" t="s">
        <v>10</v>
      </c>
      <c r="C8" s="141" t="s">
        <v>3</v>
      </c>
      <c r="D8" s="141" t="s">
        <v>2</v>
      </c>
      <c r="E8" s="139" t="s">
        <v>55</v>
      </c>
      <c r="F8" s="139"/>
      <c r="G8" s="139"/>
      <c r="H8" s="29" t="s">
        <v>58</v>
      </c>
      <c r="I8" s="137" t="s">
        <v>43</v>
      </c>
      <c r="J8" s="138"/>
      <c r="K8" s="74" t="s">
        <v>7</v>
      </c>
      <c r="L8" s="30" t="s">
        <v>47</v>
      </c>
      <c r="M8" s="30"/>
      <c r="N8" s="31"/>
      <c r="Q8" s="32" t="s">
        <v>3</v>
      </c>
      <c r="R8" s="33" t="s">
        <v>2</v>
      </c>
      <c r="S8" s="12">
        <v>1</v>
      </c>
      <c r="T8" s="12" t="s">
        <v>60</v>
      </c>
      <c r="U8" s="13">
        <f t="shared" ref="U8:U58" si="0">U9-1</f>
        <v>1933</v>
      </c>
      <c r="W8" s="13">
        <f>2026-U8</f>
        <v>93</v>
      </c>
      <c r="Y8" s="12" t="s">
        <v>81</v>
      </c>
    </row>
    <row r="9" spans="1:25" ht="19.649999999999999" customHeight="1" x14ac:dyDescent="0.25">
      <c r="A9" s="144"/>
      <c r="B9" s="142"/>
      <c r="C9" s="142"/>
      <c r="D9" s="142"/>
      <c r="E9" s="34" t="s">
        <v>56</v>
      </c>
      <c r="F9" s="34" t="s">
        <v>41</v>
      </c>
      <c r="G9" s="34" t="s">
        <v>57</v>
      </c>
      <c r="H9" s="35" t="s">
        <v>59</v>
      </c>
      <c r="I9" s="36" t="s">
        <v>45</v>
      </c>
      <c r="J9" s="36" t="s">
        <v>44</v>
      </c>
      <c r="K9" s="37" t="s">
        <v>42</v>
      </c>
      <c r="L9" s="38" t="s">
        <v>48</v>
      </c>
      <c r="M9" s="38" t="s">
        <v>87</v>
      </c>
      <c r="N9" s="39"/>
      <c r="Q9" s="32" t="s">
        <v>40</v>
      </c>
      <c r="R9" s="33" t="s">
        <v>6</v>
      </c>
      <c r="S9" s="12">
        <v>2</v>
      </c>
      <c r="T9" s="12" t="s">
        <v>61</v>
      </c>
      <c r="U9" s="13">
        <f t="shared" si="0"/>
        <v>1934</v>
      </c>
      <c r="W9" s="13">
        <f t="shared" ref="W9:W61" si="1">2026-U9</f>
        <v>92</v>
      </c>
      <c r="Y9" s="12" t="s">
        <v>41</v>
      </c>
    </row>
    <row r="10" spans="1:25" ht="19.649999999999999" customHeight="1" x14ac:dyDescent="0.25">
      <c r="A10" s="40"/>
      <c r="B10" s="41"/>
      <c r="C10" s="42"/>
      <c r="D10" s="42"/>
      <c r="E10" s="42"/>
      <c r="F10" s="42"/>
      <c r="G10" s="42"/>
      <c r="H10" s="42"/>
      <c r="I10" s="43" t="s">
        <v>93</v>
      </c>
      <c r="J10" s="43" t="s">
        <v>93</v>
      </c>
      <c r="K10" s="73">
        <v>30</v>
      </c>
      <c r="L10" s="44"/>
      <c r="M10" s="45"/>
      <c r="N10" s="43" t="s">
        <v>8</v>
      </c>
      <c r="Q10" s="32" t="s">
        <v>41</v>
      </c>
      <c r="R10" s="33" t="s">
        <v>9</v>
      </c>
      <c r="S10" s="12">
        <v>3</v>
      </c>
      <c r="T10" s="12" t="s">
        <v>62</v>
      </c>
      <c r="U10" s="13">
        <f t="shared" si="0"/>
        <v>1935</v>
      </c>
      <c r="W10" s="13">
        <f t="shared" si="1"/>
        <v>91</v>
      </c>
      <c r="Y10" s="12" t="s">
        <v>82</v>
      </c>
    </row>
    <row r="11" spans="1:25" ht="29.25" customHeight="1" x14ac:dyDescent="0.25">
      <c r="A11" s="63">
        <v>1</v>
      </c>
      <c r="B11" s="64"/>
      <c r="C11" s="65"/>
      <c r="D11" s="65"/>
      <c r="E11" s="65"/>
      <c r="F11" s="65"/>
      <c r="G11" s="65"/>
      <c r="H11" s="65"/>
      <c r="I11" s="65"/>
      <c r="J11" s="65"/>
      <c r="K11" s="93" t="str">
        <f t="shared" ref="K11:K40" si="2">IF(D11="PLAYER",$K$10,"")</f>
        <v/>
      </c>
      <c r="L11" s="47">
        <f t="shared" ref="L11:L42" si="3">IF(I11=$R$13,$Q$15,0)</f>
        <v>0</v>
      </c>
      <c r="M11" s="48">
        <f t="shared" ref="M11:M42" si="4">IF(J11=$R$13,$Q$14,0)</f>
        <v>0</v>
      </c>
      <c r="N11" s="46">
        <f>M11+L11</f>
        <v>0</v>
      </c>
      <c r="R11" s="33" t="s">
        <v>30</v>
      </c>
      <c r="S11" s="12">
        <v>4</v>
      </c>
      <c r="T11" s="12" t="s">
        <v>63</v>
      </c>
      <c r="U11" s="13">
        <f t="shared" si="0"/>
        <v>1936</v>
      </c>
      <c r="W11" s="13">
        <f t="shared" si="1"/>
        <v>90</v>
      </c>
      <c r="Y11" s="12" t="s">
        <v>83</v>
      </c>
    </row>
    <row r="12" spans="1:25" ht="29.25" customHeight="1" x14ac:dyDescent="0.25">
      <c r="A12" s="63">
        <f>A11+1</f>
        <v>2</v>
      </c>
      <c r="B12" s="64"/>
      <c r="C12" s="65"/>
      <c r="D12" s="65"/>
      <c r="E12" s="65"/>
      <c r="F12" s="65"/>
      <c r="G12" s="65"/>
      <c r="H12" s="65"/>
      <c r="I12" s="65"/>
      <c r="J12" s="65"/>
      <c r="K12" s="93" t="str">
        <f t="shared" si="2"/>
        <v/>
      </c>
      <c r="L12" s="47">
        <f t="shared" si="3"/>
        <v>0</v>
      </c>
      <c r="M12" s="48">
        <f t="shared" si="4"/>
        <v>0</v>
      </c>
      <c r="N12" s="46">
        <f t="shared" ref="N12:N60" si="5">M12+L12</f>
        <v>0</v>
      </c>
      <c r="S12" s="12">
        <v>5</v>
      </c>
      <c r="T12" s="12" t="s">
        <v>64</v>
      </c>
      <c r="U12" s="13">
        <f t="shared" si="0"/>
        <v>1937</v>
      </c>
      <c r="W12" s="13">
        <f t="shared" si="1"/>
        <v>89</v>
      </c>
      <c r="Y12" s="12" t="s">
        <v>84</v>
      </c>
    </row>
    <row r="13" spans="1:25" ht="29.25" customHeight="1" x14ac:dyDescent="0.25">
      <c r="A13" s="63">
        <f t="shared" ref="A13:A60" si="6">A12+1</f>
        <v>3</v>
      </c>
      <c r="B13" s="64"/>
      <c r="C13" s="65"/>
      <c r="D13" s="65"/>
      <c r="E13" s="65"/>
      <c r="F13" s="65"/>
      <c r="G13" s="65"/>
      <c r="H13" s="65"/>
      <c r="I13" s="65"/>
      <c r="J13" s="65"/>
      <c r="K13" s="93" t="str">
        <f t="shared" si="2"/>
        <v/>
      </c>
      <c r="L13" s="47">
        <f t="shared" si="3"/>
        <v>0</v>
      </c>
      <c r="M13" s="48">
        <f t="shared" si="4"/>
        <v>0</v>
      </c>
      <c r="N13" s="46">
        <f t="shared" si="5"/>
        <v>0</v>
      </c>
      <c r="R13" s="12" t="s">
        <v>46</v>
      </c>
      <c r="S13" s="12">
        <v>6</v>
      </c>
      <c r="T13" s="12" t="s">
        <v>65</v>
      </c>
      <c r="U13" s="13">
        <f t="shared" si="0"/>
        <v>1938</v>
      </c>
      <c r="W13" s="13">
        <f t="shared" si="1"/>
        <v>88</v>
      </c>
      <c r="Y13" s="12" t="s">
        <v>85</v>
      </c>
    </row>
    <row r="14" spans="1:25" ht="29.25" customHeight="1" x14ac:dyDescent="0.25">
      <c r="A14" s="63">
        <f t="shared" si="6"/>
        <v>4</v>
      </c>
      <c r="B14" s="64"/>
      <c r="C14" s="65"/>
      <c r="D14" s="65"/>
      <c r="E14" s="65"/>
      <c r="F14" s="65"/>
      <c r="G14" s="65"/>
      <c r="H14" s="65"/>
      <c r="I14" s="65"/>
      <c r="J14" s="65"/>
      <c r="K14" s="93" t="str">
        <f t="shared" si="2"/>
        <v/>
      </c>
      <c r="L14" s="47">
        <f t="shared" si="3"/>
        <v>0</v>
      </c>
      <c r="M14" s="48">
        <f t="shared" si="4"/>
        <v>0</v>
      </c>
      <c r="N14" s="46">
        <f t="shared" si="5"/>
        <v>0</v>
      </c>
      <c r="Q14" s="12">
        <v>30</v>
      </c>
      <c r="S14" s="12">
        <v>7</v>
      </c>
      <c r="T14" s="12" t="s">
        <v>66</v>
      </c>
      <c r="U14" s="13">
        <f t="shared" si="0"/>
        <v>1939</v>
      </c>
      <c r="W14" s="13">
        <f t="shared" si="1"/>
        <v>87</v>
      </c>
      <c r="Y14" s="12" t="s">
        <v>86</v>
      </c>
    </row>
    <row r="15" spans="1:25" ht="29.25" customHeight="1" x14ac:dyDescent="0.25">
      <c r="A15" s="63">
        <f t="shared" si="6"/>
        <v>5</v>
      </c>
      <c r="B15" s="64"/>
      <c r="C15" s="65"/>
      <c r="D15" s="65"/>
      <c r="E15" s="65"/>
      <c r="F15" s="65"/>
      <c r="G15" s="65"/>
      <c r="H15" s="65"/>
      <c r="I15" s="65"/>
      <c r="J15" s="65"/>
      <c r="K15" s="93" t="str">
        <f t="shared" si="2"/>
        <v/>
      </c>
      <c r="L15" s="47">
        <f t="shared" si="3"/>
        <v>0</v>
      </c>
      <c r="M15" s="48">
        <f t="shared" si="4"/>
        <v>0</v>
      </c>
      <c r="N15" s="46">
        <f t="shared" si="5"/>
        <v>0</v>
      </c>
      <c r="Q15" s="12">
        <v>-30</v>
      </c>
      <c r="S15" s="12">
        <v>8</v>
      </c>
      <c r="T15" s="12" t="s">
        <v>67</v>
      </c>
      <c r="U15" s="13">
        <f t="shared" si="0"/>
        <v>1940</v>
      </c>
      <c r="W15" s="13">
        <f t="shared" si="1"/>
        <v>86</v>
      </c>
    </row>
    <row r="16" spans="1:25" ht="29.25" customHeight="1" x14ac:dyDescent="0.25">
      <c r="A16" s="63">
        <f t="shared" si="6"/>
        <v>6</v>
      </c>
      <c r="B16" s="64"/>
      <c r="C16" s="65"/>
      <c r="D16" s="65"/>
      <c r="E16" s="65"/>
      <c r="F16" s="65"/>
      <c r="G16" s="65"/>
      <c r="H16" s="65"/>
      <c r="I16" s="65"/>
      <c r="J16" s="65"/>
      <c r="K16" s="93" t="str">
        <f t="shared" si="2"/>
        <v/>
      </c>
      <c r="L16" s="47">
        <f t="shared" si="3"/>
        <v>0</v>
      </c>
      <c r="M16" s="48">
        <f t="shared" si="4"/>
        <v>0</v>
      </c>
      <c r="N16" s="46">
        <f t="shared" si="5"/>
        <v>0</v>
      </c>
      <c r="S16" s="12">
        <v>9</v>
      </c>
      <c r="T16" s="12" t="s">
        <v>68</v>
      </c>
      <c r="U16" s="13">
        <f t="shared" si="0"/>
        <v>1941</v>
      </c>
      <c r="W16" s="13">
        <f t="shared" si="1"/>
        <v>85</v>
      </c>
    </row>
    <row r="17" spans="1:23" ht="29.25" customHeight="1" x14ac:dyDescent="0.25">
      <c r="A17" s="63">
        <f t="shared" si="6"/>
        <v>7</v>
      </c>
      <c r="B17" s="64"/>
      <c r="C17" s="65"/>
      <c r="D17" s="65"/>
      <c r="E17" s="65"/>
      <c r="F17" s="65"/>
      <c r="G17" s="65"/>
      <c r="H17" s="65"/>
      <c r="I17" s="65"/>
      <c r="J17" s="65"/>
      <c r="K17" s="93" t="str">
        <f t="shared" si="2"/>
        <v/>
      </c>
      <c r="L17" s="47">
        <f t="shared" si="3"/>
        <v>0</v>
      </c>
      <c r="M17" s="48">
        <f t="shared" si="4"/>
        <v>0</v>
      </c>
      <c r="N17" s="46">
        <f t="shared" si="5"/>
        <v>0</v>
      </c>
      <c r="S17" s="12">
        <v>10</v>
      </c>
      <c r="T17" s="12" t="s">
        <v>69</v>
      </c>
      <c r="U17" s="13">
        <f t="shared" si="0"/>
        <v>1942</v>
      </c>
      <c r="W17" s="13">
        <f t="shared" si="1"/>
        <v>84</v>
      </c>
    </row>
    <row r="18" spans="1:23" ht="29.25" customHeight="1" x14ac:dyDescent="0.25">
      <c r="A18" s="63">
        <f t="shared" si="6"/>
        <v>8</v>
      </c>
      <c r="B18" s="64"/>
      <c r="C18" s="65"/>
      <c r="D18" s="65"/>
      <c r="E18" s="65"/>
      <c r="F18" s="65"/>
      <c r="G18" s="65"/>
      <c r="H18" s="65"/>
      <c r="I18" s="65"/>
      <c r="J18" s="65"/>
      <c r="K18" s="93" t="str">
        <f t="shared" si="2"/>
        <v/>
      </c>
      <c r="L18" s="47">
        <f t="shared" si="3"/>
        <v>0</v>
      </c>
      <c r="M18" s="48">
        <f t="shared" si="4"/>
        <v>0</v>
      </c>
      <c r="N18" s="46">
        <f t="shared" si="5"/>
        <v>0</v>
      </c>
      <c r="S18" s="12">
        <v>11</v>
      </c>
      <c r="T18" s="12" t="s">
        <v>70</v>
      </c>
      <c r="U18" s="13">
        <f t="shared" si="0"/>
        <v>1943</v>
      </c>
      <c r="W18" s="13">
        <f t="shared" si="1"/>
        <v>83</v>
      </c>
    </row>
    <row r="19" spans="1:23" ht="29.25" customHeight="1" x14ac:dyDescent="0.25">
      <c r="A19" s="63">
        <f t="shared" si="6"/>
        <v>9</v>
      </c>
      <c r="B19" s="64"/>
      <c r="C19" s="65"/>
      <c r="D19" s="65"/>
      <c r="E19" s="65"/>
      <c r="F19" s="65"/>
      <c r="G19" s="65"/>
      <c r="H19" s="65"/>
      <c r="I19" s="65"/>
      <c r="J19" s="65"/>
      <c r="K19" s="93" t="str">
        <f t="shared" si="2"/>
        <v/>
      </c>
      <c r="L19" s="47">
        <f t="shared" si="3"/>
        <v>0</v>
      </c>
      <c r="M19" s="48">
        <f t="shared" si="4"/>
        <v>0</v>
      </c>
      <c r="N19" s="46">
        <f t="shared" si="5"/>
        <v>0</v>
      </c>
      <c r="S19" s="12">
        <v>12</v>
      </c>
      <c r="T19" s="12" t="s">
        <v>71</v>
      </c>
      <c r="U19" s="13">
        <f t="shared" si="0"/>
        <v>1944</v>
      </c>
      <c r="W19" s="13">
        <f t="shared" si="1"/>
        <v>82</v>
      </c>
    </row>
    <row r="20" spans="1:23" ht="29.25" customHeight="1" x14ac:dyDescent="0.25">
      <c r="A20" s="63">
        <f t="shared" si="6"/>
        <v>10</v>
      </c>
      <c r="B20" s="64"/>
      <c r="C20" s="65"/>
      <c r="D20" s="65"/>
      <c r="E20" s="65"/>
      <c r="F20" s="65"/>
      <c r="G20" s="65"/>
      <c r="H20" s="65"/>
      <c r="I20" s="65"/>
      <c r="J20" s="65"/>
      <c r="K20" s="93" t="str">
        <f t="shared" si="2"/>
        <v/>
      </c>
      <c r="L20" s="47">
        <f t="shared" si="3"/>
        <v>0</v>
      </c>
      <c r="M20" s="48">
        <f t="shared" si="4"/>
        <v>0</v>
      </c>
      <c r="N20" s="46">
        <f t="shared" si="5"/>
        <v>0</v>
      </c>
      <c r="S20" s="12">
        <v>13</v>
      </c>
      <c r="U20" s="13">
        <f t="shared" si="0"/>
        <v>1945</v>
      </c>
      <c r="W20" s="13">
        <f t="shared" si="1"/>
        <v>81</v>
      </c>
    </row>
    <row r="21" spans="1:23" ht="29.25" customHeight="1" x14ac:dyDescent="0.25">
      <c r="A21" s="63">
        <f t="shared" si="6"/>
        <v>11</v>
      </c>
      <c r="B21" s="64"/>
      <c r="C21" s="65"/>
      <c r="D21" s="65"/>
      <c r="E21" s="65"/>
      <c r="F21" s="65"/>
      <c r="G21" s="65"/>
      <c r="H21" s="65"/>
      <c r="I21" s="65"/>
      <c r="J21" s="65"/>
      <c r="K21" s="93" t="str">
        <f t="shared" si="2"/>
        <v/>
      </c>
      <c r="L21" s="47">
        <f t="shared" si="3"/>
        <v>0</v>
      </c>
      <c r="M21" s="48">
        <f t="shared" si="4"/>
        <v>0</v>
      </c>
      <c r="N21" s="46">
        <f t="shared" si="5"/>
        <v>0</v>
      </c>
      <c r="S21" s="12">
        <v>14</v>
      </c>
      <c r="U21" s="13">
        <f t="shared" si="0"/>
        <v>1946</v>
      </c>
      <c r="W21" s="13">
        <f t="shared" si="1"/>
        <v>80</v>
      </c>
    </row>
    <row r="22" spans="1:23" ht="29.25" customHeight="1" x14ac:dyDescent="0.25">
      <c r="A22" s="63">
        <f t="shared" si="6"/>
        <v>12</v>
      </c>
      <c r="B22" s="64"/>
      <c r="C22" s="65"/>
      <c r="D22" s="65"/>
      <c r="E22" s="65"/>
      <c r="F22" s="65"/>
      <c r="G22" s="65"/>
      <c r="H22" s="65"/>
      <c r="I22" s="65"/>
      <c r="J22" s="65"/>
      <c r="K22" s="93" t="str">
        <f t="shared" si="2"/>
        <v/>
      </c>
      <c r="L22" s="47">
        <f t="shared" si="3"/>
        <v>0</v>
      </c>
      <c r="M22" s="48">
        <f t="shared" si="4"/>
        <v>0</v>
      </c>
      <c r="N22" s="46">
        <f t="shared" si="5"/>
        <v>0</v>
      </c>
      <c r="S22" s="12">
        <v>15</v>
      </c>
      <c r="U22" s="13">
        <f t="shared" si="0"/>
        <v>1947</v>
      </c>
      <c r="W22" s="13">
        <f t="shared" si="1"/>
        <v>79</v>
      </c>
    </row>
    <row r="23" spans="1:23" ht="29.25" customHeight="1" x14ac:dyDescent="0.25">
      <c r="A23" s="63">
        <f t="shared" si="6"/>
        <v>13</v>
      </c>
      <c r="B23" s="64"/>
      <c r="C23" s="65"/>
      <c r="D23" s="65"/>
      <c r="E23" s="65"/>
      <c r="F23" s="65"/>
      <c r="G23" s="65"/>
      <c r="H23" s="65"/>
      <c r="I23" s="65"/>
      <c r="J23" s="65"/>
      <c r="K23" s="93" t="str">
        <f t="shared" si="2"/>
        <v/>
      </c>
      <c r="L23" s="47">
        <f t="shared" si="3"/>
        <v>0</v>
      </c>
      <c r="M23" s="48">
        <f t="shared" si="4"/>
        <v>0</v>
      </c>
      <c r="N23" s="46">
        <f t="shared" si="5"/>
        <v>0</v>
      </c>
      <c r="S23" s="12">
        <v>16</v>
      </c>
      <c r="U23" s="13">
        <f t="shared" si="0"/>
        <v>1948</v>
      </c>
      <c r="W23" s="13">
        <f t="shared" si="1"/>
        <v>78</v>
      </c>
    </row>
    <row r="24" spans="1:23" ht="29.25" customHeight="1" x14ac:dyDescent="0.25">
      <c r="A24" s="63">
        <f t="shared" si="6"/>
        <v>14</v>
      </c>
      <c r="B24" s="64"/>
      <c r="C24" s="65"/>
      <c r="D24" s="65"/>
      <c r="E24" s="65"/>
      <c r="F24" s="65"/>
      <c r="G24" s="65"/>
      <c r="H24" s="65"/>
      <c r="I24" s="65"/>
      <c r="J24" s="65"/>
      <c r="K24" s="93" t="str">
        <f t="shared" si="2"/>
        <v/>
      </c>
      <c r="L24" s="47">
        <f t="shared" si="3"/>
        <v>0</v>
      </c>
      <c r="M24" s="48">
        <f t="shared" si="4"/>
        <v>0</v>
      </c>
      <c r="N24" s="46">
        <f t="shared" si="5"/>
        <v>0</v>
      </c>
      <c r="S24" s="12">
        <v>17</v>
      </c>
      <c r="U24" s="13">
        <f t="shared" si="0"/>
        <v>1949</v>
      </c>
      <c r="W24" s="13">
        <f t="shared" si="1"/>
        <v>77</v>
      </c>
    </row>
    <row r="25" spans="1:23" ht="29.25" customHeight="1" x14ac:dyDescent="0.25">
      <c r="A25" s="63">
        <f t="shared" si="6"/>
        <v>15</v>
      </c>
      <c r="B25" s="64"/>
      <c r="C25" s="65"/>
      <c r="D25" s="65"/>
      <c r="E25" s="65"/>
      <c r="F25" s="65"/>
      <c r="G25" s="65"/>
      <c r="H25" s="65"/>
      <c r="I25" s="65"/>
      <c r="J25" s="65"/>
      <c r="K25" s="93" t="str">
        <f t="shared" si="2"/>
        <v/>
      </c>
      <c r="L25" s="47">
        <f t="shared" si="3"/>
        <v>0</v>
      </c>
      <c r="M25" s="48">
        <f t="shared" si="4"/>
        <v>0</v>
      </c>
      <c r="N25" s="46">
        <f t="shared" si="5"/>
        <v>0</v>
      </c>
      <c r="S25" s="12">
        <v>18</v>
      </c>
      <c r="U25" s="13">
        <f t="shared" si="0"/>
        <v>1950</v>
      </c>
      <c r="W25" s="13">
        <f t="shared" si="1"/>
        <v>76</v>
      </c>
    </row>
    <row r="26" spans="1:23" ht="29.25" customHeight="1" x14ac:dyDescent="0.25">
      <c r="A26" s="63">
        <f t="shared" si="6"/>
        <v>16</v>
      </c>
      <c r="B26" s="64"/>
      <c r="C26" s="65"/>
      <c r="D26" s="65"/>
      <c r="E26" s="65"/>
      <c r="F26" s="65"/>
      <c r="G26" s="65"/>
      <c r="H26" s="65"/>
      <c r="I26" s="65"/>
      <c r="J26" s="65"/>
      <c r="K26" s="93" t="str">
        <f t="shared" si="2"/>
        <v/>
      </c>
      <c r="L26" s="47">
        <f t="shared" si="3"/>
        <v>0</v>
      </c>
      <c r="M26" s="48">
        <f t="shared" si="4"/>
        <v>0</v>
      </c>
      <c r="N26" s="46">
        <f t="shared" si="5"/>
        <v>0</v>
      </c>
      <c r="S26" s="12">
        <v>19</v>
      </c>
      <c r="U26" s="13">
        <f t="shared" si="0"/>
        <v>1951</v>
      </c>
      <c r="W26" s="13">
        <f t="shared" si="1"/>
        <v>75</v>
      </c>
    </row>
    <row r="27" spans="1:23" ht="29.25" customHeight="1" x14ac:dyDescent="0.25">
      <c r="A27" s="63">
        <f t="shared" si="6"/>
        <v>17</v>
      </c>
      <c r="B27" s="64"/>
      <c r="C27" s="65"/>
      <c r="D27" s="65"/>
      <c r="E27" s="65"/>
      <c r="F27" s="65"/>
      <c r="G27" s="65"/>
      <c r="H27" s="65"/>
      <c r="I27" s="65"/>
      <c r="J27" s="65"/>
      <c r="K27" s="93" t="str">
        <f t="shared" si="2"/>
        <v/>
      </c>
      <c r="L27" s="47">
        <f t="shared" si="3"/>
        <v>0</v>
      </c>
      <c r="M27" s="48">
        <f t="shared" si="4"/>
        <v>0</v>
      </c>
      <c r="N27" s="46">
        <f t="shared" si="5"/>
        <v>0</v>
      </c>
      <c r="S27" s="12">
        <v>20</v>
      </c>
      <c r="U27" s="13">
        <f t="shared" si="0"/>
        <v>1952</v>
      </c>
      <c r="W27" s="13">
        <f t="shared" si="1"/>
        <v>74</v>
      </c>
    </row>
    <row r="28" spans="1:23" ht="29.25" customHeight="1" x14ac:dyDescent="0.25">
      <c r="A28" s="63">
        <f t="shared" si="6"/>
        <v>18</v>
      </c>
      <c r="B28" s="64"/>
      <c r="C28" s="65"/>
      <c r="D28" s="65"/>
      <c r="E28" s="65"/>
      <c r="F28" s="65"/>
      <c r="G28" s="65"/>
      <c r="H28" s="65"/>
      <c r="I28" s="65"/>
      <c r="J28" s="65"/>
      <c r="K28" s="93" t="str">
        <f t="shared" si="2"/>
        <v/>
      </c>
      <c r="L28" s="47">
        <f t="shared" si="3"/>
        <v>0</v>
      </c>
      <c r="M28" s="48">
        <f t="shared" si="4"/>
        <v>0</v>
      </c>
      <c r="N28" s="46">
        <f t="shared" si="5"/>
        <v>0</v>
      </c>
      <c r="S28" s="12">
        <v>21</v>
      </c>
      <c r="U28" s="13">
        <f t="shared" si="0"/>
        <v>1953</v>
      </c>
      <c r="W28" s="13">
        <f t="shared" si="1"/>
        <v>73</v>
      </c>
    </row>
    <row r="29" spans="1:23" ht="29.25" customHeight="1" x14ac:dyDescent="0.25">
      <c r="A29" s="63">
        <f t="shared" si="6"/>
        <v>19</v>
      </c>
      <c r="B29" s="64"/>
      <c r="C29" s="65"/>
      <c r="D29" s="65"/>
      <c r="E29" s="65"/>
      <c r="F29" s="65"/>
      <c r="G29" s="65"/>
      <c r="H29" s="65"/>
      <c r="I29" s="65"/>
      <c r="J29" s="65"/>
      <c r="K29" s="93" t="str">
        <f t="shared" si="2"/>
        <v/>
      </c>
      <c r="L29" s="47">
        <f t="shared" si="3"/>
        <v>0</v>
      </c>
      <c r="M29" s="48">
        <f t="shared" si="4"/>
        <v>0</v>
      </c>
      <c r="N29" s="46">
        <f t="shared" si="5"/>
        <v>0</v>
      </c>
      <c r="S29" s="12">
        <v>22</v>
      </c>
      <c r="U29" s="13">
        <f t="shared" si="0"/>
        <v>1954</v>
      </c>
      <c r="W29" s="13">
        <f t="shared" si="1"/>
        <v>72</v>
      </c>
    </row>
    <row r="30" spans="1:23" ht="29.25" customHeight="1" x14ac:dyDescent="0.25">
      <c r="A30" s="63">
        <f t="shared" si="6"/>
        <v>20</v>
      </c>
      <c r="B30" s="64"/>
      <c r="C30" s="65"/>
      <c r="D30" s="65"/>
      <c r="E30" s="65"/>
      <c r="F30" s="65"/>
      <c r="G30" s="65"/>
      <c r="H30" s="65"/>
      <c r="I30" s="65"/>
      <c r="J30" s="65"/>
      <c r="K30" s="93" t="str">
        <f t="shared" si="2"/>
        <v/>
      </c>
      <c r="L30" s="47">
        <f t="shared" si="3"/>
        <v>0</v>
      </c>
      <c r="M30" s="48">
        <f t="shared" si="4"/>
        <v>0</v>
      </c>
      <c r="N30" s="46">
        <f t="shared" si="5"/>
        <v>0</v>
      </c>
      <c r="S30" s="12">
        <v>23</v>
      </c>
      <c r="U30" s="13">
        <f t="shared" si="0"/>
        <v>1955</v>
      </c>
      <c r="W30" s="13">
        <f t="shared" si="1"/>
        <v>71</v>
      </c>
    </row>
    <row r="31" spans="1:23" ht="29.25" customHeight="1" x14ac:dyDescent="0.25">
      <c r="A31" s="63">
        <f t="shared" si="6"/>
        <v>21</v>
      </c>
      <c r="B31" s="64"/>
      <c r="C31" s="65"/>
      <c r="D31" s="65"/>
      <c r="E31" s="65"/>
      <c r="F31" s="65"/>
      <c r="G31" s="65"/>
      <c r="H31" s="65"/>
      <c r="I31" s="65"/>
      <c r="J31" s="65"/>
      <c r="K31" s="93" t="str">
        <f t="shared" si="2"/>
        <v/>
      </c>
      <c r="L31" s="47">
        <f t="shared" si="3"/>
        <v>0</v>
      </c>
      <c r="M31" s="48">
        <f t="shared" si="4"/>
        <v>0</v>
      </c>
      <c r="N31" s="46">
        <f t="shared" si="5"/>
        <v>0</v>
      </c>
      <c r="S31" s="12">
        <v>24</v>
      </c>
      <c r="U31" s="13">
        <f t="shared" si="0"/>
        <v>1956</v>
      </c>
      <c r="W31" s="13">
        <f t="shared" si="1"/>
        <v>70</v>
      </c>
    </row>
    <row r="32" spans="1:23" ht="29.25" customHeight="1" x14ac:dyDescent="0.25">
      <c r="A32" s="63">
        <f t="shared" si="6"/>
        <v>22</v>
      </c>
      <c r="B32" s="64"/>
      <c r="C32" s="65"/>
      <c r="D32" s="65"/>
      <c r="E32" s="65"/>
      <c r="F32" s="65"/>
      <c r="G32" s="65"/>
      <c r="H32" s="65"/>
      <c r="I32" s="65"/>
      <c r="J32" s="65"/>
      <c r="K32" s="93" t="str">
        <f t="shared" si="2"/>
        <v/>
      </c>
      <c r="L32" s="47">
        <f t="shared" si="3"/>
        <v>0</v>
      </c>
      <c r="M32" s="48">
        <f t="shared" si="4"/>
        <v>0</v>
      </c>
      <c r="N32" s="46">
        <f t="shared" si="5"/>
        <v>0</v>
      </c>
      <c r="S32" s="12">
        <v>25</v>
      </c>
      <c r="U32" s="13">
        <f t="shared" si="0"/>
        <v>1957</v>
      </c>
      <c r="W32" s="13">
        <f t="shared" si="1"/>
        <v>69</v>
      </c>
    </row>
    <row r="33" spans="1:23" ht="29.25" customHeight="1" x14ac:dyDescent="0.25">
      <c r="A33" s="63">
        <f t="shared" si="6"/>
        <v>23</v>
      </c>
      <c r="B33" s="64"/>
      <c r="C33" s="65"/>
      <c r="D33" s="65"/>
      <c r="E33" s="65"/>
      <c r="F33" s="65"/>
      <c r="G33" s="65"/>
      <c r="H33" s="65"/>
      <c r="I33" s="65"/>
      <c r="J33" s="65"/>
      <c r="K33" s="93" t="str">
        <f t="shared" si="2"/>
        <v/>
      </c>
      <c r="L33" s="47">
        <f t="shared" si="3"/>
        <v>0</v>
      </c>
      <c r="M33" s="48">
        <f t="shared" si="4"/>
        <v>0</v>
      </c>
      <c r="N33" s="46">
        <f t="shared" si="5"/>
        <v>0</v>
      </c>
      <c r="S33" s="12">
        <v>26</v>
      </c>
      <c r="U33" s="13">
        <f t="shared" si="0"/>
        <v>1958</v>
      </c>
      <c r="W33" s="13">
        <f t="shared" si="1"/>
        <v>68</v>
      </c>
    </row>
    <row r="34" spans="1:23" ht="29.25" customHeight="1" x14ac:dyDescent="0.25">
      <c r="A34" s="63">
        <f t="shared" si="6"/>
        <v>24</v>
      </c>
      <c r="B34" s="64"/>
      <c r="C34" s="65"/>
      <c r="D34" s="65"/>
      <c r="E34" s="65"/>
      <c r="F34" s="65"/>
      <c r="G34" s="65"/>
      <c r="H34" s="65"/>
      <c r="I34" s="65"/>
      <c r="J34" s="65"/>
      <c r="K34" s="93" t="str">
        <f t="shared" si="2"/>
        <v/>
      </c>
      <c r="L34" s="47">
        <f t="shared" si="3"/>
        <v>0</v>
      </c>
      <c r="M34" s="48">
        <f t="shared" si="4"/>
        <v>0</v>
      </c>
      <c r="N34" s="46">
        <f t="shared" si="5"/>
        <v>0</v>
      </c>
      <c r="S34" s="12">
        <v>27</v>
      </c>
      <c r="U34" s="13">
        <f t="shared" si="0"/>
        <v>1959</v>
      </c>
      <c r="W34" s="13">
        <f t="shared" si="1"/>
        <v>67</v>
      </c>
    </row>
    <row r="35" spans="1:23" ht="29.25" customHeight="1" x14ac:dyDescent="0.25">
      <c r="A35" s="63">
        <f t="shared" si="6"/>
        <v>25</v>
      </c>
      <c r="B35" s="64"/>
      <c r="C35" s="65"/>
      <c r="D35" s="65"/>
      <c r="E35" s="65"/>
      <c r="F35" s="65"/>
      <c r="G35" s="65"/>
      <c r="H35" s="65"/>
      <c r="I35" s="65"/>
      <c r="J35" s="65"/>
      <c r="K35" s="93" t="str">
        <f t="shared" si="2"/>
        <v/>
      </c>
      <c r="L35" s="47">
        <f t="shared" si="3"/>
        <v>0</v>
      </c>
      <c r="M35" s="48">
        <f t="shared" si="4"/>
        <v>0</v>
      </c>
      <c r="N35" s="46">
        <f t="shared" si="5"/>
        <v>0</v>
      </c>
      <c r="S35" s="12">
        <v>28</v>
      </c>
      <c r="U35" s="13">
        <f t="shared" si="0"/>
        <v>1960</v>
      </c>
      <c r="W35" s="13">
        <f t="shared" si="1"/>
        <v>66</v>
      </c>
    </row>
    <row r="36" spans="1:23" ht="29.25" customHeight="1" x14ac:dyDescent="0.25">
      <c r="A36" s="63">
        <f t="shared" si="6"/>
        <v>26</v>
      </c>
      <c r="B36" s="64"/>
      <c r="C36" s="65"/>
      <c r="D36" s="65"/>
      <c r="E36" s="65"/>
      <c r="F36" s="65"/>
      <c r="G36" s="65"/>
      <c r="H36" s="65"/>
      <c r="I36" s="65"/>
      <c r="J36" s="65"/>
      <c r="K36" s="93" t="str">
        <f t="shared" si="2"/>
        <v/>
      </c>
      <c r="L36" s="47">
        <f t="shared" si="3"/>
        <v>0</v>
      </c>
      <c r="M36" s="48">
        <f t="shared" si="4"/>
        <v>0</v>
      </c>
      <c r="N36" s="46">
        <f t="shared" si="5"/>
        <v>0</v>
      </c>
      <c r="S36" s="12">
        <v>29</v>
      </c>
      <c r="U36" s="13">
        <f t="shared" si="0"/>
        <v>1961</v>
      </c>
      <c r="W36" s="13">
        <f t="shared" si="1"/>
        <v>65</v>
      </c>
    </row>
    <row r="37" spans="1:23" ht="29.25" customHeight="1" x14ac:dyDescent="0.25">
      <c r="A37" s="63">
        <f t="shared" si="6"/>
        <v>27</v>
      </c>
      <c r="B37" s="64"/>
      <c r="C37" s="65"/>
      <c r="D37" s="65"/>
      <c r="E37" s="65"/>
      <c r="F37" s="65"/>
      <c r="G37" s="65"/>
      <c r="H37" s="65"/>
      <c r="I37" s="65"/>
      <c r="J37" s="65"/>
      <c r="K37" s="93" t="str">
        <f t="shared" si="2"/>
        <v/>
      </c>
      <c r="L37" s="47">
        <f t="shared" si="3"/>
        <v>0</v>
      </c>
      <c r="M37" s="48">
        <f t="shared" si="4"/>
        <v>0</v>
      </c>
      <c r="N37" s="46">
        <f t="shared" si="5"/>
        <v>0</v>
      </c>
      <c r="S37" s="12">
        <v>30</v>
      </c>
      <c r="U37" s="13">
        <f t="shared" si="0"/>
        <v>1962</v>
      </c>
      <c r="W37" s="13">
        <f t="shared" si="1"/>
        <v>64</v>
      </c>
    </row>
    <row r="38" spans="1:23" ht="29.25" customHeight="1" x14ac:dyDescent="0.25">
      <c r="A38" s="63">
        <f t="shared" si="6"/>
        <v>28</v>
      </c>
      <c r="B38" s="64"/>
      <c r="C38" s="65"/>
      <c r="D38" s="65"/>
      <c r="E38" s="65"/>
      <c r="F38" s="65"/>
      <c r="G38" s="65"/>
      <c r="H38" s="65"/>
      <c r="I38" s="65"/>
      <c r="J38" s="65"/>
      <c r="K38" s="93" t="str">
        <f t="shared" si="2"/>
        <v/>
      </c>
      <c r="L38" s="47">
        <f t="shared" si="3"/>
        <v>0</v>
      </c>
      <c r="M38" s="48">
        <f t="shared" si="4"/>
        <v>0</v>
      </c>
      <c r="N38" s="46">
        <f t="shared" si="5"/>
        <v>0</v>
      </c>
      <c r="S38" s="12">
        <v>31</v>
      </c>
      <c r="U38" s="13">
        <f t="shared" si="0"/>
        <v>1963</v>
      </c>
      <c r="W38" s="13">
        <f t="shared" si="1"/>
        <v>63</v>
      </c>
    </row>
    <row r="39" spans="1:23" ht="29.25" customHeight="1" x14ac:dyDescent="0.25">
      <c r="A39" s="63">
        <f t="shared" si="6"/>
        <v>29</v>
      </c>
      <c r="B39" s="64"/>
      <c r="C39" s="65"/>
      <c r="D39" s="65"/>
      <c r="E39" s="65"/>
      <c r="F39" s="65"/>
      <c r="G39" s="65"/>
      <c r="H39" s="65"/>
      <c r="I39" s="65"/>
      <c r="J39" s="65"/>
      <c r="K39" s="93" t="str">
        <f t="shared" si="2"/>
        <v/>
      </c>
      <c r="L39" s="47">
        <f t="shared" si="3"/>
        <v>0</v>
      </c>
      <c r="M39" s="48">
        <f t="shared" si="4"/>
        <v>0</v>
      </c>
      <c r="N39" s="46">
        <f t="shared" si="5"/>
        <v>0</v>
      </c>
      <c r="U39" s="13">
        <f t="shared" si="0"/>
        <v>1964</v>
      </c>
      <c r="W39" s="13">
        <f t="shared" si="1"/>
        <v>62</v>
      </c>
    </row>
    <row r="40" spans="1:23" ht="29.25" customHeight="1" x14ac:dyDescent="0.25">
      <c r="A40" s="63">
        <f t="shared" si="6"/>
        <v>30</v>
      </c>
      <c r="B40" s="64"/>
      <c r="C40" s="65"/>
      <c r="D40" s="65"/>
      <c r="E40" s="65"/>
      <c r="F40" s="65"/>
      <c r="G40" s="65"/>
      <c r="H40" s="65"/>
      <c r="I40" s="65"/>
      <c r="J40" s="65"/>
      <c r="K40" s="93" t="str">
        <f t="shared" si="2"/>
        <v/>
      </c>
      <c r="L40" s="47">
        <f t="shared" si="3"/>
        <v>0</v>
      </c>
      <c r="M40" s="48">
        <f t="shared" si="4"/>
        <v>0</v>
      </c>
      <c r="N40" s="46">
        <f t="shared" si="5"/>
        <v>0</v>
      </c>
      <c r="U40" s="13">
        <f t="shared" si="0"/>
        <v>1965</v>
      </c>
      <c r="W40" s="13">
        <f t="shared" si="1"/>
        <v>61</v>
      </c>
    </row>
    <row r="41" spans="1:23" ht="29.25" customHeight="1" x14ac:dyDescent="0.25">
      <c r="A41" s="63">
        <f t="shared" si="6"/>
        <v>31</v>
      </c>
      <c r="B41" s="64"/>
      <c r="C41" s="65"/>
      <c r="D41" s="65"/>
      <c r="E41" s="65"/>
      <c r="F41" s="65"/>
      <c r="G41" s="65"/>
      <c r="H41" s="65"/>
      <c r="I41" s="65"/>
      <c r="J41" s="65"/>
      <c r="K41" s="93" t="str">
        <f t="shared" ref="K41:K42" si="7">IF(D41="PLAYER",$K$10,"")</f>
        <v/>
      </c>
      <c r="L41" s="47">
        <f t="shared" si="3"/>
        <v>0</v>
      </c>
      <c r="M41" s="48">
        <f t="shared" si="4"/>
        <v>0</v>
      </c>
      <c r="N41" s="46">
        <f t="shared" si="5"/>
        <v>0</v>
      </c>
      <c r="U41" s="13">
        <f t="shared" si="0"/>
        <v>1966</v>
      </c>
      <c r="W41" s="13">
        <f t="shared" si="1"/>
        <v>60</v>
      </c>
    </row>
    <row r="42" spans="1:23" ht="29.25" customHeight="1" x14ac:dyDescent="0.25">
      <c r="A42" s="63">
        <f t="shared" si="6"/>
        <v>32</v>
      </c>
      <c r="B42" s="64"/>
      <c r="C42" s="65"/>
      <c r="D42" s="65"/>
      <c r="E42" s="65"/>
      <c r="F42" s="65"/>
      <c r="G42" s="65"/>
      <c r="H42" s="65"/>
      <c r="I42" s="65"/>
      <c r="J42" s="65"/>
      <c r="K42" s="93" t="str">
        <f t="shared" si="7"/>
        <v/>
      </c>
      <c r="L42" s="47">
        <f t="shared" si="3"/>
        <v>0</v>
      </c>
      <c r="M42" s="48">
        <f t="shared" si="4"/>
        <v>0</v>
      </c>
      <c r="N42" s="46">
        <f t="shared" si="5"/>
        <v>0</v>
      </c>
      <c r="U42" s="13">
        <f t="shared" si="0"/>
        <v>1967</v>
      </c>
      <c r="W42" s="13">
        <f t="shared" si="1"/>
        <v>59</v>
      </c>
    </row>
    <row r="43" spans="1:23" ht="29.25" customHeight="1" x14ac:dyDescent="0.25">
      <c r="A43" s="63">
        <f t="shared" si="6"/>
        <v>33</v>
      </c>
      <c r="B43" s="64"/>
      <c r="C43" s="65"/>
      <c r="D43" s="65"/>
      <c r="E43" s="65"/>
      <c r="F43" s="65"/>
      <c r="G43" s="65"/>
      <c r="H43" s="65"/>
      <c r="I43" s="65"/>
      <c r="J43" s="65"/>
      <c r="K43" s="93" t="str">
        <f t="shared" ref="K43:K60" si="8">IF(D43="PLAYER",$K$10,"")</f>
        <v/>
      </c>
      <c r="L43" s="47">
        <f t="shared" ref="L43:L60" si="9">IF(I43=$R$13,$Q$15,0)</f>
        <v>0</v>
      </c>
      <c r="M43" s="48">
        <f t="shared" ref="M43:M60" si="10">IF(J43=$R$13,$Q$14,0)</f>
        <v>0</v>
      </c>
      <c r="N43" s="46">
        <f t="shared" si="5"/>
        <v>0</v>
      </c>
      <c r="U43" s="13">
        <f t="shared" si="0"/>
        <v>1968</v>
      </c>
      <c r="W43" s="13">
        <f t="shared" si="1"/>
        <v>58</v>
      </c>
    </row>
    <row r="44" spans="1:23" ht="29.25" customHeight="1" x14ac:dyDescent="0.25">
      <c r="A44" s="63">
        <f t="shared" si="6"/>
        <v>34</v>
      </c>
      <c r="B44" s="64"/>
      <c r="C44" s="65"/>
      <c r="D44" s="65"/>
      <c r="E44" s="65"/>
      <c r="F44" s="65"/>
      <c r="G44" s="65"/>
      <c r="H44" s="65"/>
      <c r="I44" s="65"/>
      <c r="J44" s="65"/>
      <c r="K44" s="93" t="str">
        <f t="shared" si="8"/>
        <v/>
      </c>
      <c r="L44" s="47">
        <f t="shared" si="9"/>
        <v>0</v>
      </c>
      <c r="M44" s="48">
        <f t="shared" si="10"/>
        <v>0</v>
      </c>
      <c r="N44" s="46">
        <f t="shared" si="5"/>
        <v>0</v>
      </c>
      <c r="U44" s="13">
        <f t="shared" si="0"/>
        <v>1969</v>
      </c>
      <c r="W44" s="13">
        <f t="shared" si="1"/>
        <v>57</v>
      </c>
    </row>
    <row r="45" spans="1:23" ht="29.25" customHeight="1" x14ac:dyDescent="0.25">
      <c r="A45" s="63">
        <f t="shared" si="6"/>
        <v>35</v>
      </c>
      <c r="B45" s="64"/>
      <c r="C45" s="65"/>
      <c r="D45" s="65"/>
      <c r="E45" s="65"/>
      <c r="F45" s="65"/>
      <c r="G45" s="65"/>
      <c r="H45" s="65"/>
      <c r="I45" s="65"/>
      <c r="J45" s="65"/>
      <c r="K45" s="93" t="str">
        <f t="shared" si="8"/>
        <v/>
      </c>
      <c r="L45" s="47">
        <f t="shared" si="9"/>
        <v>0</v>
      </c>
      <c r="M45" s="48">
        <f t="shared" si="10"/>
        <v>0</v>
      </c>
      <c r="N45" s="46">
        <f t="shared" si="5"/>
        <v>0</v>
      </c>
      <c r="U45" s="13">
        <f t="shared" si="0"/>
        <v>1970</v>
      </c>
      <c r="W45" s="13">
        <f t="shared" si="1"/>
        <v>56</v>
      </c>
    </row>
    <row r="46" spans="1:23" ht="29.25" customHeight="1" x14ac:dyDescent="0.25">
      <c r="A46" s="63">
        <f t="shared" si="6"/>
        <v>36</v>
      </c>
      <c r="B46" s="64"/>
      <c r="C46" s="65"/>
      <c r="D46" s="65"/>
      <c r="E46" s="65"/>
      <c r="F46" s="65"/>
      <c r="G46" s="65"/>
      <c r="H46" s="65"/>
      <c r="I46" s="65"/>
      <c r="J46" s="65"/>
      <c r="K46" s="93" t="str">
        <f t="shared" si="8"/>
        <v/>
      </c>
      <c r="L46" s="47">
        <f t="shared" si="9"/>
        <v>0</v>
      </c>
      <c r="M46" s="48">
        <f t="shared" si="10"/>
        <v>0</v>
      </c>
      <c r="N46" s="46">
        <f t="shared" si="5"/>
        <v>0</v>
      </c>
      <c r="U46" s="13">
        <f t="shared" si="0"/>
        <v>1971</v>
      </c>
      <c r="W46" s="13">
        <f t="shared" si="1"/>
        <v>55</v>
      </c>
    </row>
    <row r="47" spans="1:23" ht="29.25" customHeight="1" x14ac:dyDescent="0.25">
      <c r="A47" s="63">
        <f t="shared" si="6"/>
        <v>37</v>
      </c>
      <c r="B47" s="64"/>
      <c r="C47" s="65"/>
      <c r="D47" s="65"/>
      <c r="E47" s="65"/>
      <c r="F47" s="65"/>
      <c r="G47" s="65"/>
      <c r="H47" s="65"/>
      <c r="I47" s="65"/>
      <c r="J47" s="65"/>
      <c r="K47" s="93" t="str">
        <f t="shared" si="8"/>
        <v/>
      </c>
      <c r="L47" s="47">
        <f t="shared" si="9"/>
        <v>0</v>
      </c>
      <c r="M47" s="48">
        <f t="shared" si="10"/>
        <v>0</v>
      </c>
      <c r="N47" s="46">
        <f t="shared" si="5"/>
        <v>0</v>
      </c>
      <c r="U47" s="13">
        <f t="shared" si="0"/>
        <v>1972</v>
      </c>
      <c r="W47" s="13">
        <f t="shared" si="1"/>
        <v>54</v>
      </c>
    </row>
    <row r="48" spans="1:23" ht="29.25" customHeight="1" x14ac:dyDescent="0.25">
      <c r="A48" s="63">
        <f t="shared" si="6"/>
        <v>38</v>
      </c>
      <c r="B48" s="64"/>
      <c r="C48" s="65"/>
      <c r="D48" s="65"/>
      <c r="E48" s="65"/>
      <c r="F48" s="65"/>
      <c r="G48" s="65"/>
      <c r="H48" s="65"/>
      <c r="I48" s="65"/>
      <c r="J48" s="65"/>
      <c r="K48" s="93" t="str">
        <f t="shared" si="8"/>
        <v/>
      </c>
      <c r="L48" s="47">
        <f t="shared" si="9"/>
        <v>0</v>
      </c>
      <c r="M48" s="48">
        <f t="shared" si="10"/>
        <v>0</v>
      </c>
      <c r="N48" s="46">
        <f t="shared" si="5"/>
        <v>0</v>
      </c>
      <c r="U48" s="13">
        <f t="shared" si="0"/>
        <v>1973</v>
      </c>
      <c r="W48" s="13">
        <f t="shared" si="1"/>
        <v>53</v>
      </c>
    </row>
    <row r="49" spans="1:26" ht="29.25" customHeight="1" x14ac:dyDescent="0.25">
      <c r="A49" s="63">
        <f t="shared" si="6"/>
        <v>39</v>
      </c>
      <c r="B49" s="64"/>
      <c r="C49" s="65"/>
      <c r="D49" s="65"/>
      <c r="E49" s="65"/>
      <c r="F49" s="65"/>
      <c r="G49" s="65"/>
      <c r="H49" s="65"/>
      <c r="I49" s="65"/>
      <c r="J49" s="65"/>
      <c r="K49" s="93" t="str">
        <f t="shared" si="8"/>
        <v/>
      </c>
      <c r="L49" s="47">
        <f t="shared" si="9"/>
        <v>0</v>
      </c>
      <c r="M49" s="48">
        <f t="shared" si="10"/>
        <v>0</v>
      </c>
      <c r="N49" s="46">
        <f t="shared" si="5"/>
        <v>0</v>
      </c>
      <c r="U49" s="13">
        <f t="shared" si="0"/>
        <v>1974</v>
      </c>
      <c r="W49" s="13">
        <f t="shared" si="1"/>
        <v>52</v>
      </c>
    </row>
    <row r="50" spans="1:26" ht="29.25" customHeight="1" x14ac:dyDescent="0.25">
      <c r="A50" s="63">
        <f t="shared" si="6"/>
        <v>40</v>
      </c>
      <c r="B50" s="64"/>
      <c r="C50" s="65"/>
      <c r="D50" s="65"/>
      <c r="E50" s="65"/>
      <c r="F50" s="65"/>
      <c r="G50" s="65"/>
      <c r="H50" s="65"/>
      <c r="I50" s="65"/>
      <c r="J50" s="65"/>
      <c r="K50" s="93" t="str">
        <f t="shared" si="8"/>
        <v/>
      </c>
      <c r="L50" s="47">
        <f t="shared" si="9"/>
        <v>0</v>
      </c>
      <c r="M50" s="48">
        <f t="shared" si="10"/>
        <v>0</v>
      </c>
      <c r="N50" s="46">
        <f t="shared" si="5"/>
        <v>0</v>
      </c>
      <c r="U50" s="13">
        <f t="shared" si="0"/>
        <v>1975</v>
      </c>
      <c r="W50" s="13">
        <f t="shared" si="1"/>
        <v>51</v>
      </c>
    </row>
    <row r="51" spans="1:26" ht="29.25" customHeight="1" x14ac:dyDescent="0.25">
      <c r="A51" s="63">
        <f t="shared" si="6"/>
        <v>41</v>
      </c>
      <c r="B51" s="64"/>
      <c r="C51" s="65"/>
      <c r="D51" s="65"/>
      <c r="E51" s="65"/>
      <c r="F51" s="65"/>
      <c r="G51" s="65"/>
      <c r="H51" s="65"/>
      <c r="I51" s="65"/>
      <c r="J51" s="65"/>
      <c r="K51" s="93" t="str">
        <f t="shared" si="8"/>
        <v/>
      </c>
      <c r="L51" s="47">
        <f t="shared" si="9"/>
        <v>0</v>
      </c>
      <c r="M51" s="48">
        <f t="shared" si="10"/>
        <v>0</v>
      </c>
      <c r="N51" s="46">
        <f t="shared" si="5"/>
        <v>0</v>
      </c>
      <c r="U51" s="13">
        <f t="shared" si="0"/>
        <v>1976</v>
      </c>
      <c r="W51" s="13">
        <f t="shared" si="1"/>
        <v>50</v>
      </c>
    </row>
    <row r="52" spans="1:26" ht="29.25" customHeight="1" x14ac:dyDescent="0.25">
      <c r="A52" s="63">
        <f t="shared" si="6"/>
        <v>42</v>
      </c>
      <c r="B52" s="64"/>
      <c r="C52" s="65"/>
      <c r="D52" s="65"/>
      <c r="E52" s="65"/>
      <c r="F52" s="65"/>
      <c r="G52" s="65"/>
      <c r="H52" s="65"/>
      <c r="I52" s="65"/>
      <c r="J52" s="65"/>
      <c r="K52" s="93" t="str">
        <f t="shared" si="8"/>
        <v/>
      </c>
      <c r="L52" s="47">
        <f t="shared" si="9"/>
        <v>0</v>
      </c>
      <c r="M52" s="48">
        <f t="shared" si="10"/>
        <v>0</v>
      </c>
      <c r="N52" s="46">
        <f t="shared" si="5"/>
        <v>0</v>
      </c>
      <c r="U52" s="13">
        <f t="shared" si="0"/>
        <v>1977</v>
      </c>
      <c r="W52" s="13">
        <f t="shared" si="1"/>
        <v>49</v>
      </c>
    </row>
    <row r="53" spans="1:26" ht="29.25" customHeight="1" x14ac:dyDescent="0.25">
      <c r="A53" s="63">
        <f t="shared" si="6"/>
        <v>43</v>
      </c>
      <c r="B53" s="64"/>
      <c r="C53" s="65"/>
      <c r="D53" s="65"/>
      <c r="E53" s="65"/>
      <c r="F53" s="65"/>
      <c r="G53" s="65"/>
      <c r="H53" s="65"/>
      <c r="I53" s="65"/>
      <c r="J53" s="65"/>
      <c r="K53" s="93" t="str">
        <f t="shared" si="8"/>
        <v/>
      </c>
      <c r="L53" s="47">
        <f t="shared" si="9"/>
        <v>0</v>
      </c>
      <c r="M53" s="48">
        <f t="shared" si="10"/>
        <v>0</v>
      </c>
      <c r="N53" s="46">
        <f t="shared" si="5"/>
        <v>0</v>
      </c>
      <c r="U53" s="13">
        <f t="shared" si="0"/>
        <v>1978</v>
      </c>
      <c r="W53" s="13">
        <f t="shared" si="1"/>
        <v>48</v>
      </c>
    </row>
    <row r="54" spans="1:26" ht="29.25" customHeight="1" x14ac:dyDescent="0.25">
      <c r="A54" s="63">
        <f t="shared" si="6"/>
        <v>44</v>
      </c>
      <c r="B54" s="64"/>
      <c r="C54" s="65"/>
      <c r="D54" s="65"/>
      <c r="E54" s="65"/>
      <c r="F54" s="65"/>
      <c r="G54" s="65"/>
      <c r="H54" s="65"/>
      <c r="I54" s="65"/>
      <c r="J54" s="65"/>
      <c r="K54" s="93" t="str">
        <f t="shared" si="8"/>
        <v/>
      </c>
      <c r="L54" s="47">
        <f t="shared" si="9"/>
        <v>0</v>
      </c>
      <c r="M54" s="48">
        <f t="shared" si="10"/>
        <v>0</v>
      </c>
      <c r="N54" s="46">
        <f t="shared" si="5"/>
        <v>0</v>
      </c>
      <c r="U54" s="13">
        <f t="shared" si="0"/>
        <v>1979</v>
      </c>
      <c r="W54" s="13">
        <f t="shared" si="1"/>
        <v>47</v>
      </c>
    </row>
    <row r="55" spans="1:26" ht="29.25" customHeight="1" x14ac:dyDescent="0.25">
      <c r="A55" s="63">
        <f t="shared" si="6"/>
        <v>45</v>
      </c>
      <c r="B55" s="64"/>
      <c r="C55" s="65"/>
      <c r="D55" s="65"/>
      <c r="E55" s="65"/>
      <c r="F55" s="65"/>
      <c r="G55" s="65"/>
      <c r="H55" s="65"/>
      <c r="I55" s="65"/>
      <c r="J55" s="65"/>
      <c r="K55" s="93" t="str">
        <f t="shared" si="8"/>
        <v/>
      </c>
      <c r="L55" s="47">
        <f t="shared" si="9"/>
        <v>0</v>
      </c>
      <c r="M55" s="48">
        <f t="shared" si="10"/>
        <v>0</v>
      </c>
      <c r="N55" s="46">
        <f t="shared" si="5"/>
        <v>0</v>
      </c>
      <c r="U55" s="13">
        <f t="shared" si="0"/>
        <v>1980</v>
      </c>
      <c r="W55" s="13">
        <f t="shared" si="1"/>
        <v>46</v>
      </c>
    </row>
    <row r="56" spans="1:26" ht="29.25" customHeight="1" x14ac:dyDescent="0.25">
      <c r="A56" s="63">
        <f t="shared" si="6"/>
        <v>46</v>
      </c>
      <c r="B56" s="64"/>
      <c r="C56" s="65"/>
      <c r="D56" s="65"/>
      <c r="E56" s="65"/>
      <c r="F56" s="65"/>
      <c r="G56" s="65"/>
      <c r="H56" s="65"/>
      <c r="I56" s="65"/>
      <c r="J56" s="65"/>
      <c r="K56" s="93" t="str">
        <f t="shared" si="8"/>
        <v/>
      </c>
      <c r="L56" s="47">
        <f t="shared" si="9"/>
        <v>0</v>
      </c>
      <c r="M56" s="48">
        <f t="shared" si="10"/>
        <v>0</v>
      </c>
      <c r="N56" s="46">
        <f t="shared" si="5"/>
        <v>0</v>
      </c>
      <c r="U56" s="13">
        <f t="shared" si="0"/>
        <v>1981</v>
      </c>
      <c r="W56" s="13">
        <f t="shared" si="1"/>
        <v>45</v>
      </c>
    </row>
    <row r="57" spans="1:26" ht="29.25" customHeight="1" x14ac:dyDescent="0.25">
      <c r="A57" s="63">
        <f t="shared" si="6"/>
        <v>47</v>
      </c>
      <c r="B57" s="64"/>
      <c r="C57" s="65"/>
      <c r="D57" s="65"/>
      <c r="E57" s="65"/>
      <c r="F57" s="65"/>
      <c r="G57" s="65"/>
      <c r="H57" s="65"/>
      <c r="I57" s="65"/>
      <c r="J57" s="65"/>
      <c r="K57" s="93" t="str">
        <f t="shared" si="8"/>
        <v/>
      </c>
      <c r="L57" s="47">
        <f t="shared" si="9"/>
        <v>0</v>
      </c>
      <c r="M57" s="48">
        <f t="shared" si="10"/>
        <v>0</v>
      </c>
      <c r="N57" s="46">
        <f t="shared" si="5"/>
        <v>0</v>
      </c>
      <c r="U57" s="13">
        <f t="shared" si="0"/>
        <v>1982</v>
      </c>
      <c r="W57" s="13">
        <f t="shared" si="1"/>
        <v>44</v>
      </c>
    </row>
    <row r="58" spans="1:26" ht="29.25" customHeight="1" x14ac:dyDescent="0.25">
      <c r="A58" s="63">
        <f t="shared" si="6"/>
        <v>48</v>
      </c>
      <c r="B58" s="64"/>
      <c r="C58" s="65"/>
      <c r="D58" s="65"/>
      <c r="E58" s="65"/>
      <c r="F58" s="65"/>
      <c r="G58" s="65"/>
      <c r="H58" s="65"/>
      <c r="I58" s="65"/>
      <c r="J58" s="65"/>
      <c r="K58" s="93" t="str">
        <f t="shared" si="8"/>
        <v/>
      </c>
      <c r="L58" s="47">
        <f t="shared" si="9"/>
        <v>0</v>
      </c>
      <c r="M58" s="48">
        <f t="shared" si="10"/>
        <v>0</v>
      </c>
      <c r="N58" s="46">
        <f t="shared" si="5"/>
        <v>0</v>
      </c>
      <c r="U58" s="13">
        <f t="shared" si="0"/>
        <v>1983</v>
      </c>
      <c r="W58" s="13">
        <f t="shared" si="1"/>
        <v>43</v>
      </c>
    </row>
    <row r="59" spans="1:26" ht="29.25" customHeight="1" x14ac:dyDescent="0.25">
      <c r="A59" s="76">
        <f t="shared" si="6"/>
        <v>49</v>
      </c>
      <c r="B59" s="77"/>
      <c r="C59" s="78"/>
      <c r="D59" s="78"/>
      <c r="E59" s="78"/>
      <c r="F59" s="78"/>
      <c r="G59" s="65"/>
      <c r="H59" s="78"/>
      <c r="I59" s="78"/>
      <c r="J59" s="78"/>
      <c r="K59" s="94" t="str">
        <f t="shared" si="8"/>
        <v/>
      </c>
      <c r="L59" s="79">
        <f t="shared" si="9"/>
        <v>0</v>
      </c>
      <c r="M59" s="80">
        <f t="shared" si="10"/>
        <v>0</v>
      </c>
      <c r="N59" s="81">
        <f t="shared" si="5"/>
        <v>0</v>
      </c>
      <c r="U59" s="13">
        <f>U60-1</f>
        <v>1984</v>
      </c>
      <c r="W59" s="13">
        <f t="shared" si="1"/>
        <v>42</v>
      </c>
    </row>
    <row r="60" spans="1:26" s="84" customFormat="1" ht="29.25" customHeight="1" thickBot="1" x14ac:dyDescent="0.3">
      <c r="A60" s="66">
        <f t="shared" si="6"/>
        <v>50</v>
      </c>
      <c r="B60" s="67"/>
      <c r="C60" s="68"/>
      <c r="D60" s="68"/>
      <c r="E60" s="68"/>
      <c r="F60" s="68"/>
      <c r="G60" s="68"/>
      <c r="H60" s="68"/>
      <c r="I60" s="68"/>
      <c r="J60" s="68"/>
      <c r="K60" s="95" t="str">
        <f t="shared" si="8"/>
        <v/>
      </c>
      <c r="L60" s="82">
        <f t="shared" si="9"/>
        <v>0</v>
      </c>
      <c r="M60" s="83">
        <f t="shared" si="10"/>
        <v>0</v>
      </c>
      <c r="N60" s="49">
        <f t="shared" si="5"/>
        <v>0</v>
      </c>
      <c r="O60" s="133"/>
      <c r="P60" s="12"/>
      <c r="Q60" s="12"/>
      <c r="R60" s="12"/>
      <c r="S60" s="12"/>
      <c r="T60" s="12"/>
      <c r="U60" s="13">
        <f>U61-1</f>
        <v>1985</v>
      </c>
      <c r="V60" s="13"/>
      <c r="W60" s="13">
        <f t="shared" si="1"/>
        <v>41</v>
      </c>
      <c r="X60" s="12"/>
      <c r="Y60" s="12"/>
      <c r="Z60" s="12"/>
    </row>
    <row r="61" spans="1:26" ht="15.6" x14ac:dyDescent="0.25">
      <c r="A61" s="12"/>
      <c r="B61" s="50"/>
      <c r="C61" s="51"/>
      <c r="D61" s="51"/>
      <c r="E61" s="51"/>
      <c r="F61" s="51"/>
      <c r="G61" s="51"/>
      <c r="H61" s="52"/>
      <c r="I61" s="53"/>
      <c r="J61" s="54"/>
      <c r="K61" s="96">
        <f>SUM(K11:K60)</f>
        <v>0</v>
      </c>
      <c r="L61" s="9">
        <f>SUM(L11:L60)</f>
        <v>0</v>
      </c>
      <c r="M61" s="9">
        <f>SUM(M11:M60)</f>
        <v>0</v>
      </c>
      <c r="N61" s="9">
        <f>SUM(N11:N60)</f>
        <v>0</v>
      </c>
      <c r="O61" s="134"/>
      <c r="U61" s="13">
        <v>1986</v>
      </c>
      <c r="W61" s="13">
        <f t="shared" si="1"/>
        <v>40</v>
      </c>
    </row>
    <row r="62" spans="1:26" ht="18" customHeight="1" thickBot="1" x14ac:dyDescent="0.3">
      <c r="A62" s="24"/>
      <c r="B62" s="25"/>
      <c r="C62" s="24"/>
      <c r="D62" s="24"/>
      <c r="E62" s="24"/>
      <c r="F62" s="24"/>
      <c r="G62" s="24"/>
      <c r="H62" s="55"/>
      <c r="I62" s="55"/>
      <c r="J62" s="55"/>
      <c r="K62" s="55"/>
      <c r="L62" s="25"/>
      <c r="M62" s="26"/>
      <c r="N62" s="25"/>
      <c r="O62" s="25"/>
    </row>
    <row r="63" spans="1:26" ht="20.7" customHeight="1" thickTop="1" x14ac:dyDescent="0.25">
      <c r="B63" s="56" t="s">
        <v>52</v>
      </c>
      <c r="C63" s="99">
        <f>'Form C Team Event'!K7</f>
        <v>0</v>
      </c>
      <c r="D63" s="57" t="s">
        <v>51</v>
      </c>
      <c r="E63" s="12"/>
      <c r="F63" s="12"/>
      <c r="G63" s="12"/>
    </row>
    <row r="64" spans="1:26" ht="20.7" customHeight="1" x14ac:dyDescent="0.25">
      <c r="B64" s="58" t="s">
        <v>53</v>
      </c>
      <c r="C64" s="98">
        <f>N61</f>
        <v>0</v>
      </c>
      <c r="D64" s="59" t="s">
        <v>51</v>
      </c>
      <c r="E64" s="12"/>
      <c r="F64" s="12"/>
      <c r="G64" s="12"/>
    </row>
    <row r="65" spans="2:7" ht="20.7" customHeight="1" x14ac:dyDescent="0.25">
      <c r="B65" s="60" t="s">
        <v>7</v>
      </c>
      <c r="C65" s="97">
        <f>K61</f>
        <v>0</v>
      </c>
      <c r="D65" s="61" t="s">
        <v>51</v>
      </c>
      <c r="E65" s="12"/>
      <c r="F65" s="12"/>
      <c r="G65" s="12"/>
    </row>
    <row r="66" spans="2:7" ht="31.65" customHeight="1" thickBot="1" x14ac:dyDescent="0.3">
      <c r="B66" s="62" t="s">
        <v>54</v>
      </c>
      <c r="C66" s="135">
        <f>SUM(C63:C65)</f>
        <v>0</v>
      </c>
      <c r="D66" s="136"/>
      <c r="E66" s="12"/>
      <c r="F66" s="12"/>
      <c r="G66" s="12"/>
    </row>
    <row r="67" spans="2:7" ht="17.100000000000001" customHeight="1" thickTop="1" x14ac:dyDescent="0.25"/>
    <row r="68" spans="2:7" ht="17.100000000000001" hidden="1" customHeight="1" x14ac:dyDescent="0.25"/>
    <row r="69" spans="2:7" ht="17.100000000000001" hidden="1" customHeight="1" x14ac:dyDescent="0.25"/>
    <row r="70" spans="2:7" ht="17.100000000000001" hidden="1" customHeight="1" x14ac:dyDescent="0.25"/>
    <row r="71" spans="2:7" ht="17.100000000000001" hidden="1" customHeight="1" x14ac:dyDescent="0.25"/>
    <row r="72" spans="2:7" ht="17.100000000000001" hidden="1" customHeight="1" x14ac:dyDescent="0.25"/>
    <row r="73" spans="2:7" ht="17.100000000000001" hidden="1" customHeight="1" x14ac:dyDescent="0.25"/>
    <row r="74" spans="2:7" ht="17.100000000000001" hidden="1" customHeight="1" x14ac:dyDescent="0.25"/>
    <row r="75" spans="2:7" ht="17.100000000000001" hidden="1" customHeight="1" x14ac:dyDescent="0.25"/>
    <row r="76" spans="2:7" ht="17.100000000000001" hidden="1" customHeight="1" x14ac:dyDescent="0.25"/>
    <row r="77" spans="2:7" ht="17.100000000000001" hidden="1" customHeight="1" x14ac:dyDescent="0.25"/>
    <row r="78" spans="2:7" ht="17.100000000000001" hidden="1" customHeight="1" x14ac:dyDescent="0.25"/>
    <row r="79" spans="2:7" ht="17.100000000000001" hidden="1" customHeight="1" x14ac:dyDescent="0.25"/>
    <row r="80" spans="2:7" ht="17.100000000000001" hidden="1" customHeight="1" x14ac:dyDescent="0.25"/>
    <row r="81" ht="17.100000000000001" hidden="1" customHeight="1" x14ac:dyDescent="0.25"/>
    <row r="82" ht="17.100000000000001" hidden="1" customHeight="1" x14ac:dyDescent="0.25"/>
    <row r="83" ht="17.100000000000001" hidden="1" customHeight="1" x14ac:dyDescent="0.25"/>
    <row r="84" ht="17.100000000000001" hidden="1" customHeight="1" x14ac:dyDescent="0.25"/>
    <row r="85" ht="17.100000000000001" hidden="1" customHeight="1" x14ac:dyDescent="0.25"/>
    <row r="86" ht="17.100000000000001" hidden="1" customHeight="1" x14ac:dyDescent="0.25"/>
  </sheetData>
  <sheetProtection algorithmName="SHA-512" hashValue="LTrcYOtjKHEnzm1m2iCmUZ00HbnwpmVzBYr0qoPXJwzbMWqkdfZ2cs1NKX73hVXuo7tN1l/uViUO9VuA6LtV8A==" saltValue="XEvp4yCUxxIwvs+QP5UZzQ==" spinCount="100000" sheet="1" objects="1" scenarios="1"/>
  <mergeCells count="11">
    <mergeCell ref="C66:D66"/>
    <mergeCell ref="I8:J8"/>
    <mergeCell ref="E8:G8"/>
    <mergeCell ref="A1:K1"/>
    <mergeCell ref="C8:C9"/>
    <mergeCell ref="A8:A9"/>
    <mergeCell ref="D8:D9"/>
    <mergeCell ref="B8:B9"/>
    <mergeCell ref="A3:K3"/>
    <mergeCell ref="C5:H5"/>
    <mergeCell ref="A2:K2"/>
  </mergeCells>
  <phoneticPr fontId="0" type="noConversion"/>
  <dataValidations count="8">
    <dataValidation type="list" allowBlank="1" showInputMessage="1" showErrorMessage="1" sqref="C11:C60" xr:uid="{00000000-0002-0000-0000-000000000000}">
      <formula1>$Q$9:$Q$10</formula1>
    </dataValidation>
    <dataValidation type="list" allowBlank="1" showInputMessage="1" showErrorMessage="1" sqref="D11:D60" xr:uid="{00000000-0002-0000-0000-000001000000}">
      <formula1>$R$9:$R$11</formula1>
    </dataValidation>
    <dataValidation type="list" allowBlank="1" showInputMessage="1" showErrorMessage="1" sqref="I61 I11:J60" xr:uid="{00000000-0002-0000-0000-000002000000}">
      <formula1>$R$13:$R$14</formula1>
    </dataValidation>
    <dataValidation type="list" allowBlank="1" showInputMessage="1" showErrorMessage="1" sqref="E11:E60" xr:uid="{00000000-0002-0000-0000-000003000000}">
      <formula1>$S$8:$S$39</formula1>
    </dataValidation>
    <dataValidation type="list" allowBlank="1" showInputMessage="1" showErrorMessage="1" sqref="F11:F60" xr:uid="{00000000-0002-0000-0000-000004000000}">
      <formula1>$T$8:$T$20</formula1>
    </dataValidation>
    <dataValidation type="list" allowBlank="1" showInputMessage="1" showErrorMessage="1" sqref="G12:G59" xr:uid="{00000000-0002-0000-0000-000005000000}">
      <formula1>$U$8:$U$62</formula1>
    </dataValidation>
    <dataValidation type="list" allowBlank="1" showInputMessage="1" showErrorMessage="1" sqref="H11:H60" xr:uid="{00000000-0002-0000-0000-000006000000}">
      <formula1>$Y$8:$Y$14</formula1>
    </dataValidation>
    <dataValidation type="list" allowBlank="1" showInputMessage="1" showErrorMessage="1" sqref="G11 G60" xr:uid="{41723BF7-2974-425F-BC61-40D7429F21F6}">
      <formula1>$U$8:$U$61</formula1>
    </dataValidation>
  </dataValidations>
  <printOptions horizontalCentered="1"/>
  <pageMargins left="0.23622047244094491" right="0.23622047244094491" top="0.47244094488188981" bottom="0.19685039370078741" header="0.19685039370078741" footer="0.31496062992125984"/>
  <pageSetup paperSize="9" scale="6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85"/>
  <sheetViews>
    <sheetView showGridLines="0" zoomScale="54" zoomScaleNormal="100" zoomScaleSheetLayoutView="115" workbookViewId="0">
      <selection activeCell="E11" sqref="E11"/>
    </sheetView>
  </sheetViews>
  <sheetFormatPr defaultColWidth="0" defaultRowHeight="13.2" zeroHeight="1" x14ac:dyDescent="0.25"/>
  <cols>
    <col min="1" max="1" width="5.33203125" style="16" customWidth="1"/>
    <col min="2" max="2" width="31.6640625" style="12" customWidth="1"/>
    <col min="3" max="3" width="10.5546875" style="16" bestFit="1" customWidth="1"/>
    <col min="4" max="4" width="14" style="12" customWidth="1"/>
    <col min="5" max="5" width="33.6640625" style="12" customWidth="1"/>
    <col min="6" max="7" width="20.33203125" style="12" hidden="1" customWidth="1"/>
    <col min="8" max="8" width="11.88671875" style="12" hidden="1" customWidth="1"/>
    <col min="9" max="9" width="9.109375" style="12" hidden="1" customWidth="1"/>
    <col min="10" max="10" width="28.33203125" style="12" hidden="1" customWidth="1"/>
    <col min="11" max="11" width="9.109375" style="85" hidden="1" customWidth="1"/>
    <col min="12" max="12" width="2.109375" style="12" customWidth="1"/>
    <col min="13" max="16384" width="9.109375" style="12" hidden="1"/>
  </cols>
  <sheetData>
    <row r="1" spans="1:11" ht="21" x14ac:dyDescent="0.25">
      <c r="A1" s="148" t="str">
        <f>'1 Form A'!A1</f>
        <v>THAILAND OPEN MASTERS GAMES 2026</v>
      </c>
      <c r="B1" s="148"/>
      <c r="C1" s="148"/>
      <c r="D1" s="148"/>
      <c r="E1" s="148"/>
      <c r="F1" s="148"/>
      <c r="G1" s="148"/>
    </row>
    <row r="2" spans="1:11" ht="21" customHeight="1" x14ac:dyDescent="0.25">
      <c r="A2" s="149" t="s">
        <v>94</v>
      </c>
      <c r="B2" s="149"/>
      <c r="C2" s="149"/>
      <c r="D2" s="149"/>
      <c r="E2" s="149"/>
    </row>
    <row r="3" spans="1:11" ht="21.9" customHeight="1" x14ac:dyDescent="0.25">
      <c r="A3" s="149" t="str">
        <f>'1 Form A'!A3</f>
        <v>TO  BE  SUBMITTED  BY  2nd JAN 2026</v>
      </c>
      <c r="B3" s="149"/>
      <c r="C3" s="149"/>
      <c r="D3" s="149"/>
      <c r="E3" s="149"/>
      <c r="F3" s="149"/>
      <c r="G3" s="149"/>
    </row>
    <row r="4" spans="1:11" ht="15.9" customHeight="1" x14ac:dyDescent="0.25">
      <c r="F4" s="17"/>
      <c r="G4" s="17"/>
    </row>
    <row r="5" spans="1:11" ht="15.6" x14ac:dyDescent="0.25">
      <c r="A5" s="86"/>
      <c r="B5" s="87" t="s">
        <v>0</v>
      </c>
      <c r="C5" s="153">
        <f>'1 Form A'!C5</f>
        <v>0</v>
      </c>
      <c r="D5" s="153"/>
      <c r="E5" s="15"/>
      <c r="F5" s="25"/>
      <c r="G5" s="25"/>
    </row>
    <row r="6" spans="1:11" ht="15.6" x14ac:dyDescent="0.25">
      <c r="A6" s="24"/>
      <c r="B6" s="25"/>
      <c r="C6" s="24"/>
      <c r="D6" s="25"/>
      <c r="E6" s="157" t="s">
        <v>12</v>
      </c>
      <c r="F6" s="149"/>
      <c r="G6" s="149"/>
    </row>
    <row r="7" spans="1:11" ht="15.6" x14ac:dyDescent="0.25">
      <c r="A7" s="24"/>
      <c r="B7" s="25"/>
      <c r="C7" s="24"/>
      <c r="D7" s="25"/>
      <c r="E7" s="158"/>
      <c r="F7" s="150"/>
      <c r="G7" s="150"/>
    </row>
    <row r="8" spans="1:11" ht="15.6" x14ac:dyDescent="0.25">
      <c r="A8" s="151" t="s">
        <v>1</v>
      </c>
      <c r="B8" s="151" t="s">
        <v>10</v>
      </c>
      <c r="C8" s="151" t="s">
        <v>3</v>
      </c>
      <c r="D8" s="151" t="s">
        <v>2</v>
      </c>
      <c r="E8" s="151" t="s">
        <v>5</v>
      </c>
      <c r="F8" s="89" t="s">
        <v>11</v>
      </c>
      <c r="G8" s="89" t="s">
        <v>11</v>
      </c>
      <c r="J8" s="88" t="s">
        <v>13</v>
      </c>
    </row>
    <row r="9" spans="1:11" ht="15.6" x14ac:dyDescent="0.25">
      <c r="A9" s="152"/>
      <c r="B9" s="152"/>
      <c r="C9" s="152"/>
      <c r="D9" s="152"/>
      <c r="E9" s="152"/>
      <c r="F9" s="39" t="s">
        <v>4</v>
      </c>
      <c r="G9" s="39" t="s">
        <v>4</v>
      </c>
      <c r="J9" s="32" t="s">
        <v>14</v>
      </c>
      <c r="K9" s="85">
        <v>30</v>
      </c>
    </row>
    <row r="10" spans="1:11" ht="15.6" x14ac:dyDescent="0.25">
      <c r="A10" s="42"/>
      <c r="B10" s="41"/>
      <c r="C10" s="42"/>
      <c r="D10" s="42"/>
      <c r="E10" s="42"/>
      <c r="F10" s="90">
        <v>30</v>
      </c>
      <c r="G10" s="90">
        <v>30</v>
      </c>
      <c r="J10" s="32" t="s">
        <v>15</v>
      </c>
      <c r="K10" s="85">
        <v>30</v>
      </c>
    </row>
    <row r="11" spans="1:11" ht="15.6" x14ac:dyDescent="0.25">
      <c r="A11" s="46">
        <v>1</v>
      </c>
      <c r="B11" s="8"/>
      <c r="C11" s="100" t="str">
        <f>IF(ISNA(VLOOKUP($B11,'1 Form A'!$B$11:$M$60,2,0)), "", VLOOKUP($B11,'1 Form A'!$B$11:$M$60,2,0))</f>
        <v/>
      </c>
      <c r="D11" s="100" t="str">
        <f>IF(ISNA(VLOOKUP($B11,'1 Form A'!$B$11:$M$60,3,0)), "", VLOOKUP($B11,'1 Form A'!$B$11:$M$60,3,0))</f>
        <v/>
      </c>
      <c r="E11" s="7"/>
      <c r="F11" s="91" t="str">
        <f t="shared" ref="F11:F42" si="0">IF(ISNA(VLOOKUP($E11,$J$9:$K$22,2,0)), "0", VLOOKUP($E11,$J$9:$K$22,2,0))</f>
        <v>0</v>
      </c>
      <c r="G11" s="91">
        <f>IF(ISNA(VLOOKUP(B11,'Form C Team Event'!$S$6:$T$75,2,0)),"0", VLOOKUP(B11,'Form C Team Event'!$S$6:$T$75,2,0))</f>
        <v>0</v>
      </c>
      <c r="J11" s="32" t="s">
        <v>16</v>
      </c>
      <c r="K11" s="85">
        <v>30</v>
      </c>
    </row>
    <row r="12" spans="1:11" ht="15.6" x14ac:dyDescent="0.25">
      <c r="A12" s="46">
        <f>A11+1</f>
        <v>2</v>
      </c>
      <c r="B12" s="8"/>
      <c r="C12" s="100" t="str">
        <f>IF(ISNA(VLOOKUP($B12,'1 Form A'!$B$11:$M$60,2,0)), "", VLOOKUP($B12,'1 Form A'!$B$11:$M$60,2,0))</f>
        <v/>
      </c>
      <c r="D12" s="100" t="str">
        <f>IF(ISNA(VLOOKUP($B12,'1 Form A'!$B$11:$M$60,3,0)), "", VLOOKUP($B12,'1 Form A'!$B$11:$M$60,3,0))</f>
        <v/>
      </c>
      <c r="E12" s="7"/>
      <c r="F12" s="91" t="str">
        <f t="shared" si="0"/>
        <v>0</v>
      </c>
      <c r="G12" s="91">
        <f>IF(ISNA(VLOOKUP(B12,'Form C Team Event'!$S$6:$T$75,2,0)),"0", VLOOKUP(B12,'Form C Team Event'!$S$6:$T$75,2,0))</f>
        <v>0</v>
      </c>
      <c r="J12" s="32" t="s">
        <v>17</v>
      </c>
      <c r="K12" s="85">
        <v>30</v>
      </c>
    </row>
    <row r="13" spans="1:11" ht="15.6" x14ac:dyDescent="0.25">
      <c r="A13" s="46">
        <f t="shared" ref="A13:A60" si="1">A12+1</f>
        <v>3</v>
      </c>
      <c r="B13" s="8"/>
      <c r="C13" s="100" t="str">
        <f>IF(ISNA(VLOOKUP($B13,'1 Form A'!$B$11:$M$60,2,0)), "", VLOOKUP($B13,'1 Form A'!$B$11:$M$60,2,0))</f>
        <v/>
      </c>
      <c r="D13" s="100" t="str">
        <f>IF(ISNA(VLOOKUP($B13,'1 Form A'!$B$11:$M$60,3,0)), "", VLOOKUP($B13,'1 Form A'!$B$11:$M$60,3,0))</f>
        <v/>
      </c>
      <c r="E13" s="7"/>
      <c r="F13" s="91" t="str">
        <f t="shared" si="0"/>
        <v>0</v>
      </c>
      <c r="G13" s="91">
        <f>IF(ISNA(VLOOKUP(B13,'Form C Team Event'!$S$6:$T$75,2,0)),"0", VLOOKUP(B13,'Form C Team Event'!$S$6:$T$75,2,0))</f>
        <v>0</v>
      </c>
      <c r="J13" s="32" t="s">
        <v>18</v>
      </c>
      <c r="K13" s="85">
        <v>30</v>
      </c>
    </row>
    <row r="14" spans="1:11" ht="15.6" x14ac:dyDescent="0.25">
      <c r="A14" s="46">
        <f t="shared" si="1"/>
        <v>4</v>
      </c>
      <c r="B14" s="8"/>
      <c r="C14" s="100" t="str">
        <f>IF(ISNA(VLOOKUP($B14,'1 Form A'!$B$11:$M$60,2,0)), "", VLOOKUP($B14,'1 Form A'!$B$11:$M$60,2,0))</f>
        <v/>
      </c>
      <c r="D14" s="100" t="str">
        <f>IF(ISNA(VLOOKUP($B14,'1 Form A'!$B$11:$M$60,3,0)), "", VLOOKUP($B14,'1 Form A'!$B$11:$M$60,3,0))</f>
        <v/>
      </c>
      <c r="E14" s="7"/>
      <c r="F14" s="91" t="str">
        <f t="shared" si="0"/>
        <v>0</v>
      </c>
      <c r="G14" s="91">
        <f>IF(ISNA(VLOOKUP(B14,'Form C Team Event'!$S$6:$T$75,2,0)),"0", VLOOKUP(B14,'Form C Team Event'!$S$6:$T$75,2,0))</f>
        <v>0</v>
      </c>
      <c r="J14" s="32" t="s">
        <v>19</v>
      </c>
      <c r="K14" s="85">
        <v>30</v>
      </c>
    </row>
    <row r="15" spans="1:11" ht="15.6" x14ac:dyDescent="0.25">
      <c r="A15" s="46">
        <f t="shared" si="1"/>
        <v>5</v>
      </c>
      <c r="B15" s="8"/>
      <c r="C15" s="100" t="str">
        <f>IF(ISNA(VLOOKUP($B15,'1 Form A'!$B$11:$M$60,2,0)), "", VLOOKUP($B15,'1 Form A'!$B$11:$M$60,2,0))</f>
        <v/>
      </c>
      <c r="D15" s="100" t="str">
        <f>IF(ISNA(VLOOKUP($B15,'1 Form A'!$B$11:$M$60,3,0)), "", VLOOKUP($B15,'1 Form A'!$B$11:$M$60,3,0))</f>
        <v/>
      </c>
      <c r="E15" s="7"/>
      <c r="F15" s="91" t="str">
        <f t="shared" si="0"/>
        <v>0</v>
      </c>
      <c r="G15" s="91">
        <f>IF(ISNA(VLOOKUP(B15,'Form C Team Event'!$S$6:$T$75,2,0)),"0", VLOOKUP(B15,'Form C Team Event'!$S$6:$T$75,2,0))</f>
        <v>0</v>
      </c>
      <c r="J15" s="32" t="s">
        <v>20</v>
      </c>
      <c r="K15" s="85">
        <v>30</v>
      </c>
    </row>
    <row r="16" spans="1:11" ht="15.6" x14ac:dyDescent="0.25">
      <c r="A16" s="46">
        <f t="shared" si="1"/>
        <v>6</v>
      </c>
      <c r="B16" s="8"/>
      <c r="C16" s="100" t="str">
        <f>IF(ISNA(VLOOKUP($B16,'1 Form A'!$B$11:$M$60,2,0)), "", VLOOKUP($B16,'1 Form A'!$B$11:$M$60,2,0))</f>
        <v/>
      </c>
      <c r="D16" s="100" t="str">
        <f>IF(ISNA(VLOOKUP($B16,'1 Form A'!$B$11:$M$60,3,0)), "", VLOOKUP($B16,'1 Form A'!$B$11:$M$60,3,0))</f>
        <v/>
      </c>
      <c r="E16" s="7"/>
      <c r="F16" s="91" t="str">
        <f t="shared" si="0"/>
        <v>0</v>
      </c>
      <c r="G16" s="91">
        <f>IF(ISNA(VLOOKUP(B16,'Form C Team Event'!$S$6:$T$75,2,0)),"0", VLOOKUP(B16,'Form C Team Event'!$S$6:$T$75,2,0))</f>
        <v>0</v>
      </c>
      <c r="J16" s="32" t="s">
        <v>21</v>
      </c>
      <c r="K16" s="85">
        <v>30</v>
      </c>
    </row>
    <row r="17" spans="1:11" ht="15.6" x14ac:dyDescent="0.25">
      <c r="A17" s="46">
        <f t="shared" si="1"/>
        <v>7</v>
      </c>
      <c r="B17" s="8"/>
      <c r="C17" s="100" t="str">
        <f>IF(ISNA(VLOOKUP($B17,'1 Form A'!$B$11:$M$60,2,0)), "", VLOOKUP($B17,'1 Form A'!$B$11:$M$60,2,0))</f>
        <v/>
      </c>
      <c r="D17" s="100" t="str">
        <f>IF(ISNA(VLOOKUP($B17,'1 Form A'!$B$11:$M$60,3,0)), "", VLOOKUP($B17,'1 Form A'!$B$11:$M$60,3,0))</f>
        <v/>
      </c>
      <c r="E17" s="7"/>
      <c r="F17" s="91" t="str">
        <f t="shared" si="0"/>
        <v>0</v>
      </c>
      <c r="G17" s="91">
        <f>IF(ISNA(VLOOKUP(B17,'Form C Team Event'!$S$6:$T$75,2,0)),"0", VLOOKUP(B17,'Form C Team Event'!$S$6:$T$75,2,0))</f>
        <v>0</v>
      </c>
      <c r="J17" s="32" t="s">
        <v>22</v>
      </c>
      <c r="K17" s="85">
        <v>30</v>
      </c>
    </row>
    <row r="18" spans="1:11" ht="15.6" x14ac:dyDescent="0.25">
      <c r="A18" s="46">
        <f t="shared" si="1"/>
        <v>8</v>
      </c>
      <c r="B18" s="8"/>
      <c r="C18" s="100" t="str">
        <f>IF(ISNA(VLOOKUP($B18,'1 Form A'!$B$11:$M$60,2,0)), "", VLOOKUP($B18,'1 Form A'!$B$11:$M$60,2,0))</f>
        <v/>
      </c>
      <c r="D18" s="100" t="str">
        <f>IF(ISNA(VLOOKUP($B18,'1 Form A'!$B$11:$M$60,3,0)), "", VLOOKUP($B18,'1 Form A'!$B$11:$M$60,3,0))</f>
        <v/>
      </c>
      <c r="E18" s="7"/>
      <c r="F18" s="91" t="str">
        <f t="shared" si="0"/>
        <v>0</v>
      </c>
      <c r="G18" s="91">
        <f>IF(ISNA(VLOOKUP(B18,'Form C Team Event'!$S$6:$T$75,2,0)),"0", VLOOKUP(B18,'Form C Team Event'!$S$6:$T$75,2,0))</f>
        <v>0</v>
      </c>
      <c r="J18" s="32" t="s">
        <v>23</v>
      </c>
      <c r="K18" s="85">
        <v>30</v>
      </c>
    </row>
    <row r="19" spans="1:11" ht="15.6" x14ac:dyDescent="0.25">
      <c r="A19" s="46">
        <f t="shared" si="1"/>
        <v>9</v>
      </c>
      <c r="B19" s="8"/>
      <c r="C19" s="100" t="str">
        <f>IF(ISNA(VLOOKUP($B19,'1 Form A'!$B$11:$M$60,2,0)), "", VLOOKUP($B19,'1 Form A'!$B$11:$M$60,2,0))</f>
        <v/>
      </c>
      <c r="D19" s="100" t="str">
        <f>IF(ISNA(VLOOKUP($B19,'1 Form A'!$B$11:$M$60,3,0)), "", VLOOKUP($B19,'1 Form A'!$B$11:$M$60,3,0))</f>
        <v/>
      </c>
      <c r="E19" s="7"/>
      <c r="F19" s="91" t="str">
        <f t="shared" si="0"/>
        <v>0</v>
      </c>
      <c r="G19" s="91">
        <f>IF(ISNA(VLOOKUP(B19,'Form C Team Event'!$S$6:$T$75,2,0)),"0", VLOOKUP(B19,'Form C Team Event'!$S$6:$T$75,2,0))</f>
        <v>0</v>
      </c>
      <c r="J19" s="32" t="s">
        <v>24</v>
      </c>
      <c r="K19" s="85">
        <v>30</v>
      </c>
    </row>
    <row r="20" spans="1:11" ht="18" customHeight="1" x14ac:dyDescent="0.25">
      <c r="A20" s="46">
        <f t="shared" si="1"/>
        <v>10</v>
      </c>
      <c r="B20" s="8"/>
      <c r="C20" s="100" t="str">
        <f>IF(ISNA(VLOOKUP($B20,'1 Form A'!$B$11:$M$60,2,0)), "", VLOOKUP($B20,'1 Form A'!$B$11:$M$60,2,0))</f>
        <v/>
      </c>
      <c r="D20" s="100" t="str">
        <f>IF(ISNA(VLOOKUP($B20,'1 Form A'!$B$11:$M$60,3,0)), "", VLOOKUP($B20,'1 Form A'!$B$11:$M$60,3,0))</f>
        <v/>
      </c>
      <c r="E20" s="7"/>
      <c r="F20" s="91" t="str">
        <f t="shared" si="0"/>
        <v>0</v>
      </c>
      <c r="G20" s="91">
        <f>IF(ISNA(VLOOKUP(B20,'Form C Team Event'!$S$6:$T$75,2,0)),"0", VLOOKUP(B20,'Form C Team Event'!$S$6:$T$75,2,0))</f>
        <v>0</v>
      </c>
      <c r="J20" s="32" t="s">
        <v>25</v>
      </c>
      <c r="K20" s="85">
        <v>30</v>
      </c>
    </row>
    <row r="21" spans="1:11" ht="18" customHeight="1" x14ac:dyDescent="0.25">
      <c r="A21" s="46">
        <f t="shared" si="1"/>
        <v>11</v>
      </c>
      <c r="B21" s="8"/>
      <c r="C21" s="100" t="str">
        <f>IF(ISNA(VLOOKUP($B21,'1 Form A'!$B$11:$M$60,2,0)), "", VLOOKUP($B21,'1 Form A'!$B$11:$M$60,2,0))</f>
        <v/>
      </c>
      <c r="D21" s="100" t="str">
        <f>IF(ISNA(VLOOKUP($B21,'1 Form A'!$B$11:$M$60,3,0)), "", VLOOKUP($B21,'1 Form A'!$B$11:$M$60,3,0))</f>
        <v/>
      </c>
      <c r="E21" s="7"/>
      <c r="F21" s="91" t="str">
        <f t="shared" si="0"/>
        <v>0</v>
      </c>
      <c r="G21" s="91">
        <f>IF(ISNA(VLOOKUP(B21,'Form C Team Event'!$S$6:$T$75,2,0)),"0", VLOOKUP(B21,'Form C Team Event'!$S$6:$T$75,2,0))</f>
        <v>0</v>
      </c>
      <c r="J21" s="32" t="s">
        <v>26</v>
      </c>
      <c r="K21" s="85">
        <v>30</v>
      </c>
    </row>
    <row r="22" spans="1:11" ht="18" customHeight="1" x14ac:dyDescent="0.25">
      <c r="A22" s="46">
        <f t="shared" si="1"/>
        <v>12</v>
      </c>
      <c r="B22" s="8"/>
      <c r="C22" s="100" t="str">
        <f>IF(ISNA(VLOOKUP($B22,'1 Form A'!$B$11:$M$60,2,0)), "", VLOOKUP($B22,'1 Form A'!$B$11:$M$60,2,0))</f>
        <v/>
      </c>
      <c r="D22" s="100" t="str">
        <f>IF(ISNA(VLOOKUP($B22,'1 Form A'!$B$11:$M$60,3,0)), "", VLOOKUP($B22,'1 Form A'!$B$11:$M$60,3,0))</f>
        <v/>
      </c>
      <c r="E22" s="7"/>
      <c r="F22" s="91" t="str">
        <f t="shared" si="0"/>
        <v>0</v>
      </c>
      <c r="G22" s="91">
        <f>IF(ISNA(VLOOKUP(B22,'Form C Team Event'!$S$6:$T$75,2,0)),"0", VLOOKUP(B22,'Form C Team Event'!$S$6:$T$75,2,0))</f>
        <v>0</v>
      </c>
      <c r="J22" s="32" t="s">
        <v>27</v>
      </c>
      <c r="K22" s="85">
        <v>30</v>
      </c>
    </row>
    <row r="23" spans="1:11" ht="18" customHeight="1" x14ac:dyDescent="0.25">
      <c r="A23" s="46">
        <f t="shared" si="1"/>
        <v>13</v>
      </c>
      <c r="B23" s="8"/>
      <c r="C23" s="100" t="str">
        <f>IF(ISNA(VLOOKUP($B23,'1 Form A'!$B$11:$M$60,2,0)), "", VLOOKUP($B23,'1 Form A'!$B$11:$M$60,2,0))</f>
        <v/>
      </c>
      <c r="D23" s="100" t="str">
        <f>IF(ISNA(VLOOKUP($B23,'1 Form A'!$B$11:$M$60,3,0)), "", VLOOKUP($B23,'1 Form A'!$B$11:$M$60,3,0))</f>
        <v/>
      </c>
      <c r="E23" s="7"/>
      <c r="F23" s="91" t="str">
        <f t="shared" si="0"/>
        <v>0</v>
      </c>
      <c r="G23" s="91">
        <f>IF(ISNA(VLOOKUP(B23,'Form C Team Event'!$S$6:$T$75,2,0)),"0", VLOOKUP(B23,'Form C Team Event'!$S$6:$T$75,2,0))</f>
        <v>0</v>
      </c>
    </row>
    <row r="24" spans="1:11" ht="18" customHeight="1" x14ac:dyDescent="0.25">
      <c r="A24" s="46">
        <f t="shared" si="1"/>
        <v>14</v>
      </c>
      <c r="B24" s="8"/>
      <c r="C24" s="100" t="str">
        <f>IF(ISNA(VLOOKUP($B24,'1 Form A'!$B$11:$M$60,2,0)), "", VLOOKUP($B24,'1 Form A'!$B$11:$M$60,2,0))</f>
        <v/>
      </c>
      <c r="D24" s="100" t="str">
        <f>IF(ISNA(VLOOKUP($B24,'1 Form A'!$B$11:$M$60,3,0)), "", VLOOKUP($B24,'1 Form A'!$B$11:$M$60,3,0))</f>
        <v/>
      </c>
      <c r="E24" s="7"/>
      <c r="F24" s="91" t="str">
        <f t="shared" si="0"/>
        <v>0</v>
      </c>
      <c r="G24" s="91">
        <f>IF(ISNA(VLOOKUP(B24,'Form C Team Event'!$S$6:$T$75,2,0)),"0", VLOOKUP(B24,'Form C Team Event'!$S$6:$T$75,2,0))</f>
        <v>0</v>
      </c>
    </row>
    <row r="25" spans="1:11" ht="18" customHeight="1" x14ac:dyDescent="0.25">
      <c r="A25" s="46">
        <f t="shared" si="1"/>
        <v>15</v>
      </c>
      <c r="B25" s="8"/>
      <c r="C25" s="100" t="str">
        <f>IF(ISNA(VLOOKUP($B25,'1 Form A'!$B$11:$M$60,2,0)), "", VLOOKUP($B25,'1 Form A'!$B$11:$M$60,2,0))</f>
        <v/>
      </c>
      <c r="D25" s="100" t="str">
        <f>IF(ISNA(VLOOKUP($B25,'1 Form A'!$B$11:$M$60,3,0)), "", VLOOKUP($B25,'1 Form A'!$B$11:$M$60,3,0))</f>
        <v/>
      </c>
      <c r="E25" s="7"/>
      <c r="F25" s="91" t="str">
        <f t="shared" si="0"/>
        <v>0</v>
      </c>
      <c r="G25" s="91">
        <f>IF(ISNA(VLOOKUP(B25,'Form C Team Event'!$S$6:$T$75,2,0)),"0", VLOOKUP(B25,'Form C Team Event'!$S$6:$T$75,2,0))</f>
        <v>0</v>
      </c>
    </row>
    <row r="26" spans="1:11" ht="18" customHeight="1" x14ac:dyDescent="0.25">
      <c r="A26" s="46">
        <f t="shared" si="1"/>
        <v>16</v>
      </c>
      <c r="B26" s="8"/>
      <c r="C26" s="100" t="str">
        <f>IF(ISNA(VLOOKUP($B26,'1 Form A'!$B$11:$M$60,2,0)), "", VLOOKUP($B26,'1 Form A'!$B$11:$M$60,2,0))</f>
        <v/>
      </c>
      <c r="D26" s="100" t="str">
        <f>IF(ISNA(VLOOKUP($B26,'1 Form A'!$B$11:$M$60,3,0)), "", VLOOKUP($B26,'1 Form A'!$B$11:$M$60,3,0))</f>
        <v/>
      </c>
      <c r="E26" s="7"/>
      <c r="F26" s="91" t="str">
        <f t="shared" si="0"/>
        <v>0</v>
      </c>
      <c r="G26" s="91">
        <f>IF(ISNA(VLOOKUP(B26,'Form C Team Event'!$S$6:$T$75,2,0)),"0", VLOOKUP(B26,'Form C Team Event'!$S$6:$T$75,2,0))</f>
        <v>0</v>
      </c>
    </row>
    <row r="27" spans="1:11" ht="18" customHeight="1" x14ac:dyDescent="0.25">
      <c r="A27" s="46">
        <f t="shared" si="1"/>
        <v>17</v>
      </c>
      <c r="B27" s="8"/>
      <c r="C27" s="100" t="str">
        <f>IF(ISNA(VLOOKUP($B27,'1 Form A'!$B$11:$M$60,2,0)), "", VLOOKUP($B27,'1 Form A'!$B$11:$M$60,2,0))</f>
        <v/>
      </c>
      <c r="D27" s="100" t="str">
        <f>IF(ISNA(VLOOKUP($B27,'1 Form A'!$B$11:$M$60,3,0)), "", VLOOKUP($B27,'1 Form A'!$B$11:$M$60,3,0))</f>
        <v/>
      </c>
      <c r="E27" s="7"/>
      <c r="F27" s="91" t="str">
        <f t="shared" si="0"/>
        <v>0</v>
      </c>
      <c r="G27" s="91">
        <f>IF(ISNA(VLOOKUP(B27,'Form C Team Event'!$S$6:$T$75,2,0)),"0", VLOOKUP(B27,'Form C Team Event'!$S$6:$T$75,2,0))</f>
        <v>0</v>
      </c>
    </row>
    <row r="28" spans="1:11" ht="18" customHeight="1" x14ac:dyDescent="0.25">
      <c r="A28" s="46">
        <f t="shared" si="1"/>
        <v>18</v>
      </c>
      <c r="B28" s="8"/>
      <c r="C28" s="100" t="str">
        <f>IF(ISNA(VLOOKUP($B28,'1 Form A'!$B$11:$M$60,2,0)), "", VLOOKUP($B28,'1 Form A'!$B$11:$M$60,2,0))</f>
        <v/>
      </c>
      <c r="D28" s="100" t="str">
        <f>IF(ISNA(VLOOKUP($B28,'1 Form A'!$B$11:$M$60,3,0)), "", VLOOKUP($B28,'1 Form A'!$B$11:$M$60,3,0))</f>
        <v/>
      </c>
      <c r="E28" s="7"/>
      <c r="F28" s="91" t="str">
        <f t="shared" si="0"/>
        <v>0</v>
      </c>
      <c r="G28" s="91">
        <f>IF(ISNA(VLOOKUP(B28,'Form C Team Event'!$S$6:$T$75,2,0)),"0", VLOOKUP(B28,'Form C Team Event'!$S$6:$T$75,2,0))</f>
        <v>0</v>
      </c>
    </row>
    <row r="29" spans="1:11" ht="18" customHeight="1" x14ac:dyDescent="0.25">
      <c r="A29" s="46">
        <f t="shared" si="1"/>
        <v>19</v>
      </c>
      <c r="B29" s="8"/>
      <c r="C29" s="100" t="str">
        <f>IF(ISNA(VLOOKUP($B29,'1 Form A'!$B$11:$M$60,2,0)), "", VLOOKUP($B29,'1 Form A'!$B$11:$M$60,2,0))</f>
        <v/>
      </c>
      <c r="D29" s="100" t="str">
        <f>IF(ISNA(VLOOKUP($B29,'1 Form A'!$B$11:$M$60,3,0)), "", VLOOKUP($B29,'1 Form A'!$B$11:$M$60,3,0))</f>
        <v/>
      </c>
      <c r="E29" s="7"/>
      <c r="F29" s="91" t="str">
        <f t="shared" si="0"/>
        <v>0</v>
      </c>
      <c r="G29" s="91">
        <f>IF(ISNA(VLOOKUP(B29,'Form C Team Event'!$S$6:$T$75,2,0)),"0", VLOOKUP(B29,'Form C Team Event'!$S$6:$T$75,2,0))</f>
        <v>0</v>
      </c>
    </row>
    <row r="30" spans="1:11" ht="18" customHeight="1" x14ac:dyDescent="0.25">
      <c r="A30" s="46">
        <f t="shared" si="1"/>
        <v>20</v>
      </c>
      <c r="B30" s="8"/>
      <c r="C30" s="100" t="str">
        <f>IF(ISNA(VLOOKUP($B30,'1 Form A'!$B$11:$M$60,2,0)), "", VLOOKUP($B30,'1 Form A'!$B$11:$M$60,2,0))</f>
        <v/>
      </c>
      <c r="D30" s="100" t="str">
        <f>IF(ISNA(VLOOKUP($B30,'1 Form A'!$B$11:$M$60,3,0)), "", VLOOKUP($B30,'1 Form A'!$B$11:$M$60,3,0))</f>
        <v/>
      </c>
      <c r="E30" s="7"/>
      <c r="F30" s="91" t="str">
        <f t="shared" si="0"/>
        <v>0</v>
      </c>
      <c r="G30" s="91">
        <f>IF(ISNA(VLOOKUP(B30,'Form C Team Event'!$S$6:$T$75,2,0)),"0", VLOOKUP(B30,'Form C Team Event'!$S$6:$T$75,2,0))</f>
        <v>0</v>
      </c>
    </row>
    <row r="31" spans="1:11" ht="18" customHeight="1" x14ac:dyDescent="0.25">
      <c r="A31" s="46">
        <f t="shared" si="1"/>
        <v>21</v>
      </c>
      <c r="B31" s="8"/>
      <c r="C31" s="100" t="str">
        <f>IF(ISNA(VLOOKUP($B31,'1 Form A'!$B$11:$M$60,2,0)), "", VLOOKUP($B31,'1 Form A'!$B$11:$M$60,2,0))</f>
        <v/>
      </c>
      <c r="D31" s="100" t="str">
        <f>IF(ISNA(VLOOKUP($B31,'1 Form A'!$B$11:$M$60,3,0)), "", VLOOKUP($B31,'1 Form A'!$B$11:$M$60,3,0))</f>
        <v/>
      </c>
      <c r="E31" s="7"/>
      <c r="F31" s="91" t="str">
        <f t="shared" si="0"/>
        <v>0</v>
      </c>
      <c r="G31" s="91">
        <f>IF(ISNA(VLOOKUP(B31,'Form C Team Event'!$S$6:$T$75,2,0)),"0", VLOOKUP(B31,'Form C Team Event'!$S$6:$T$75,2,0))</f>
        <v>0</v>
      </c>
    </row>
    <row r="32" spans="1:11" ht="18" customHeight="1" x14ac:dyDescent="0.25">
      <c r="A32" s="46">
        <f t="shared" si="1"/>
        <v>22</v>
      </c>
      <c r="B32" s="8"/>
      <c r="C32" s="100" t="str">
        <f>IF(ISNA(VLOOKUP($B32,'1 Form A'!$B$11:$M$60,2,0)), "", VLOOKUP($B32,'1 Form A'!$B$11:$M$60,2,0))</f>
        <v/>
      </c>
      <c r="D32" s="100" t="str">
        <f>IF(ISNA(VLOOKUP($B32,'1 Form A'!$B$11:$M$60,3,0)), "", VLOOKUP($B32,'1 Form A'!$B$11:$M$60,3,0))</f>
        <v/>
      </c>
      <c r="E32" s="7"/>
      <c r="F32" s="91" t="str">
        <f t="shared" si="0"/>
        <v>0</v>
      </c>
      <c r="G32" s="91">
        <f>IF(ISNA(VLOOKUP(B32,'Form C Team Event'!$S$6:$T$75,2,0)),"0", VLOOKUP(B32,'Form C Team Event'!$S$6:$T$75,2,0))</f>
        <v>0</v>
      </c>
    </row>
    <row r="33" spans="1:8" ht="18" customHeight="1" x14ac:dyDescent="0.25">
      <c r="A33" s="46">
        <f t="shared" si="1"/>
        <v>23</v>
      </c>
      <c r="B33" s="8"/>
      <c r="C33" s="100" t="str">
        <f>IF(ISNA(VLOOKUP($B33,'1 Form A'!$B$11:$M$60,2,0)), "", VLOOKUP($B33,'1 Form A'!$B$11:$M$60,2,0))</f>
        <v/>
      </c>
      <c r="D33" s="100" t="str">
        <f>IF(ISNA(VLOOKUP($B33,'1 Form A'!$B$11:$M$60,3,0)), "", VLOOKUP($B33,'1 Form A'!$B$11:$M$60,3,0))</f>
        <v/>
      </c>
      <c r="E33" s="7"/>
      <c r="F33" s="91" t="str">
        <f t="shared" si="0"/>
        <v>0</v>
      </c>
      <c r="G33" s="91">
        <f>IF(ISNA(VLOOKUP(B33,'Form C Team Event'!$S$6:$T$75,2,0)),"0", VLOOKUP(B33,'Form C Team Event'!$S$6:$T$75,2,0))</f>
        <v>0</v>
      </c>
    </row>
    <row r="34" spans="1:8" ht="18" customHeight="1" x14ac:dyDescent="0.25">
      <c r="A34" s="46">
        <f t="shared" si="1"/>
        <v>24</v>
      </c>
      <c r="B34" s="8"/>
      <c r="C34" s="100" t="str">
        <f>IF(ISNA(VLOOKUP($B34,'1 Form A'!$B$11:$M$60,2,0)), "", VLOOKUP($B34,'1 Form A'!$B$11:$M$60,2,0))</f>
        <v/>
      </c>
      <c r="D34" s="100" t="str">
        <f>IF(ISNA(VLOOKUP($B34,'1 Form A'!$B$11:$M$60,3,0)), "", VLOOKUP($B34,'1 Form A'!$B$11:$M$60,3,0))</f>
        <v/>
      </c>
      <c r="E34" s="7"/>
      <c r="F34" s="91" t="str">
        <f t="shared" si="0"/>
        <v>0</v>
      </c>
      <c r="G34" s="91">
        <f>IF(ISNA(VLOOKUP(B34,'Form C Team Event'!$S$6:$T$75,2,0)),"0", VLOOKUP(B34,'Form C Team Event'!$S$6:$T$75,2,0))</f>
        <v>0</v>
      </c>
    </row>
    <row r="35" spans="1:8" ht="18" customHeight="1" x14ac:dyDescent="0.25">
      <c r="A35" s="46">
        <f t="shared" si="1"/>
        <v>25</v>
      </c>
      <c r="B35" s="8"/>
      <c r="C35" s="100" t="str">
        <f>IF(ISNA(VLOOKUP($B35,'1 Form A'!$B$11:$M$60,2,0)), "", VLOOKUP($B35,'1 Form A'!$B$11:$M$60,2,0))</f>
        <v/>
      </c>
      <c r="D35" s="100" t="str">
        <f>IF(ISNA(VLOOKUP($B35,'1 Form A'!$B$11:$M$60,3,0)), "", VLOOKUP($B35,'1 Form A'!$B$11:$M$60,3,0))</f>
        <v/>
      </c>
      <c r="E35" s="7"/>
      <c r="F35" s="91" t="str">
        <f t="shared" si="0"/>
        <v>0</v>
      </c>
      <c r="G35" s="91">
        <f>IF(ISNA(VLOOKUP(B35,'Form C Team Event'!$S$6:$T$75,2,0)),"0", VLOOKUP(B35,'Form C Team Event'!$S$6:$T$75,2,0))</f>
        <v>0</v>
      </c>
    </row>
    <row r="36" spans="1:8" ht="18" customHeight="1" x14ac:dyDescent="0.25">
      <c r="A36" s="46">
        <f t="shared" si="1"/>
        <v>26</v>
      </c>
      <c r="B36" s="8"/>
      <c r="C36" s="100" t="str">
        <f>IF(ISNA(VLOOKUP($B36,'1 Form A'!$B$11:$M$60,2,0)), "", VLOOKUP($B36,'1 Form A'!$B$11:$M$60,2,0))</f>
        <v/>
      </c>
      <c r="D36" s="100" t="str">
        <f>IF(ISNA(VLOOKUP($B36,'1 Form A'!$B$11:$M$60,3,0)), "", VLOOKUP($B36,'1 Form A'!$B$11:$M$60,3,0))</f>
        <v/>
      </c>
      <c r="E36" s="7"/>
      <c r="F36" s="91" t="str">
        <f t="shared" si="0"/>
        <v>0</v>
      </c>
      <c r="G36" s="91">
        <f>IF(ISNA(VLOOKUP(B36,'Form C Team Event'!$S$6:$T$75,2,0)),"0", VLOOKUP(B36,'Form C Team Event'!$S$6:$T$75,2,0))</f>
        <v>0</v>
      </c>
    </row>
    <row r="37" spans="1:8" ht="18" customHeight="1" x14ac:dyDescent="0.25">
      <c r="A37" s="46">
        <f t="shared" si="1"/>
        <v>27</v>
      </c>
      <c r="B37" s="8"/>
      <c r="C37" s="100" t="str">
        <f>IF(ISNA(VLOOKUP($B37,'1 Form A'!$B$11:$M$60,2,0)), "", VLOOKUP($B37,'1 Form A'!$B$11:$M$60,2,0))</f>
        <v/>
      </c>
      <c r="D37" s="100" t="str">
        <f>IF(ISNA(VLOOKUP($B37,'1 Form A'!$B$11:$M$60,3,0)), "", VLOOKUP($B37,'1 Form A'!$B$11:$M$60,3,0))</f>
        <v/>
      </c>
      <c r="E37" s="7"/>
      <c r="F37" s="91" t="str">
        <f t="shared" si="0"/>
        <v>0</v>
      </c>
      <c r="G37" s="91">
        <f>IF(ISNA(VLOOKUP(B37,'Form C Team Event'!$S$6:$T$75,2,0)),"0", VLOOKUP(B37,'Form C Team Event'!$S$6:$T$75,2,0))</f>
        <v>0</v>
      </c>
    </row>
    <row r="38" spans="1:8" ht="18" customHeight="1" x14ac:dyDescent="0.25">
      <c r="A38" s="46">
        <f t="shared" si="1"/>
        <v>28</v>
      </c>
      <c r="B38" s="8"/>
      <c r="C38" s="100" t="str">
        <f>IF(ISNA(VLOOKUP($B38,'1 Form A'!$B$11:$M$60,2,0)), "", VLOOKUP($B38,'1 Form A'!$B$11:$M$60,2,0))</f>
        <v/>
      </c>
      <c r="D38" s="100" t="str">
        <f>IF(ISNA(VLOOKUP($B38,'1 Form A'!$B$11:$M$60,3,0)), "", VLOOKUP($B38,'1 Form A'!$B$11:$M$60,3,0))</f>
        <v/>
      </c>
      <c r="E38" s="7"/>
      <c r="F38" s="91" t="str">
        <f t="shared" si="0"/>
        <v>0</v>
      </c>
      <c r="G38" s="91">
        <f>IF(ISNA(VLOOKUP(B38,'Form C Team Event'!$S$6:$T$75,2,0)),"0", VLOOKUP(B38,'Form C Team Event'!$S$6:$T$75,2,0))</f>
        <v>0</v>
      </c>
    </row>
    <row r="39" spans="1:8" ht="18" customHeight="1" x14ac:dyDescent="0.25">
      <c r="A39" s="46">
        <f t="shared" si="1"/>
        <v>29</v>
      </c>
      <c r="B39" s="8"/>
      <c r="C39" s="100" t="str">
        <f>IF(ISNA(VLOOKUP($B39,'1 Form A'!$B$11:$M$60,2,0)), "", VLOOKUP($B39,'1 Form A'!$B$11:$M$60,2,0))</f>
        <v/>
      </c>
      <c r="D39" s="100" t="str">
        <f>IF(ISNA(VLOOKUP($B39,'1 Form A'!$B$11:$M$60,3,0)), "", VLOOKUP($B39,'1 Form A'!$B$11:$M$60,3,0))</f>
        <v/>
      </c>
      <c r="E39" s="7"/>
      <c r="F39" s="91" t="str">
        <f t="shared" si="0"/>
        <v>0</v>
      </c>
      <c r="G39" s="91">
        <f>IF(ISNA(VLOOKUP(B39,'Form C Team Event'!$S$6:$T$75,2,0)),"0", VLOOKUP(B39,'Form C Team Event'!$S$6:$T$75,2,0))</f>
        <v>0</v>
      </c>
      <c r="H39" s="25"/>
    </row>
    <row r="40" spans="1:8" ht="18" customHeight="1" x14ac:dyDescent="0.25">
      <c r="A40" s="46">
        <f t="shared" si="1"/>
        <v>30</v>
      </c>
      <c r="B40" s="8"/>
      <c r="C40" s="100" t="str">
        <f>IF(ISNA(VLOOKUP($B40,'1 Form A'!$B$11:$M$60,2,0)), "", VLOOKUP($B40,'1 Form A'!$B$11:$M$60,2,0))</f>
        <v/>
      </c>
      <c r="D40" s="100" t="str">
        <f>IF(ISNA(VLOOKUP($B40,'1 Form A'!$B$11:$M$60,3,0)), "", VLOOKUP($B40,'1 Form A'!$B$11:$M$60,3,0))</f>
        <v/>
      </c>
      <c r="E40" s="7"/>
      <c r="F40" s="91" t="str">
        <f t="shared" si="0"/>
        <v>0</v>
      </c>
      <c r="G40" s="91">
        <f>IF(ISNA(VLOOKUP(B40,'Form C Team Event'!$S$6:$T$75,2,0)),"0", VLOOKUP(B40,'Form C Team Event'!$S$6:$T$75,2,0))</f>
        <v>0</v>
      </c>
      <c r="H40" s="25"/>
    </row>
    <row r="41" spans="1:8" ht="18" customHeight="1" x14ac:dyDescent="0.25">
      <c r="A41" s="46">
        <f t="shared" si="1"/>
        <v>31</v>
      </c>
      <c r="B41" s="8"/>
      <c r="C41" s="100" t="str">
        <f>IF(ISNA(VLOOKUP($B41,'1 Form A'!$B$11:$M$60,2,0)), "", VLOOKUP($B41,'1 Form A'!$B$11:$M$60,2,0))</f>
        <v/>
      </c>
      <c r="D41" s="100" t="str">
        <f>IF(ISNA(VLOOKUP($B41,'1 Form A'!$B$11:$M$60,3,0)), "", VLOOKUP($B41,'1 Form A'!$B$11:$M$60,3,0))</f>
        <v/>
      </c>
      <c r="E41" s="7"/>
      <c r="F41" s="91" t="str">
        <f t="shared" si="0"/>
        <v>0</v>
      </c>
      <c r="G41" s="91">
        <f>IF(ISNA(VLOOKUP(B41,'Form C Team Event'!$S$6:$T$75,2,0)),"0", VLOOKUP(B41,'Form C Team Event'!$S$6:$T$75,2,0))</f>
        <v>0</v>
      </c>
      <c r="H41" s="25"/>
    </row>
    <row r="42" spans="1:8" ht="18" customHeight="1" x14ac:dyDescent="0.25">
      <c r="A42" s="46">
        <f t="shared" si="1"/>
        <v>32</v>
      </c>
      <c r="B42" s="8"/>
      <c r="C42" s="100" t="str">
        <f>IF(ISNA(VLOOKUP($B42,'1 Form A'!$B$11:$M$60,2,0)), "", VLOOKUP($B42,'1 Form A'!$B$11:$M$60,2,0))</f>
        <v/>
      </c>
      <c r="D42" s="100" t="str">
        <f>IF(ISNA(VLOOKUP($B42,'1 Form A'!$B$11:$M$60,3,0)), "", VLOOKUP($B42,'1 Form A'!$B$11:$M$60,3,0))</f>
        <v/>
      </c>
      <c r="E42" s="7"/>
      <c r="F42" s="91" t="str">
        <f t="shared" si="0"/>
        <v>0</v>
      </c>
      <c r="G42" s="91">
        <f>IF(ISNA(VLOOKUP(B42,'Form C Team Event'!$S$6:$T$75,2,0)),"0", VLOOKUP(B42,'Form C Team Event'!$S$6:$T$75,2,0))</f>
        <v>0</v>
      </c>
      <c r="H42" s="25"/>
    </row>
    <row r="43" spans="1:8" ht="18" customHeight="1" x14ac:dyDescent="0.25">
      <c r="A43" s="46">
        <f t="shared" si="1"/>
        <v>33</v>
      </c>
      <c r="B43" s="8"/>
      <c r="C43" s="100" t="str">
        <f>IF(ISNA(VLOOKUP($B43,'1 Form A'!$B$11:$M$60,2,0)), "", VLOOKUP($B43,'1 Form A'!$B$11:$M$60,2,0))</f>
        <v/>
      </c>
      <c r="D43" s="100" t="str">
        <f>IF(ISNA(VLOOKUP($B43,'1 Form A'!$B$11:$M$60,3,0)), "", VLOOKUP($B43,'1 Form A'!$B$11:$M$60,3,0))</f>
        <v/>
      </c>
      <c r="E43" s="7"/>
      <c r="F43" s="91" t="str">
        <f t="shared" ref="F43:F60" si="2">IF(ISNA(VLOOKUP($E43,$J$9:$K$22,2,0)), "0", VLOOKUP($E43,$J$9:$K$22,2,0))</f>
        <v>0</v>
      </c>
      <c r="G43" s="91">
        <f>IF(ISNA(VLOOKUP(B43,'Form C Team Event'!$S$6:$T$75,2,0)),"0", VLOOKUP(B43,'Form C Team Event'!$S$6:$T$75,2,0))</f>
        <v>0</v>
      </c>
      <c r="H43" s="25"/>
    </row>
    <row r="44" spans="1:8" ht="18" customHeight="1" x14ac:dyDescent="0.25">
      <c r="A44" s="46">
        <f t="shared" si="1"/>
        <v>34</v>
      </c>
      <c r="B44" s="8"/>
      <c r="C44" s="100" t="str">
        <f>IF(ISNA(VLOOKUP($B44,'1 Form A'!$B$11:$M$60,2,0)), "", VLOOKUP($B44,'1 Form A'!$B$11:$M$60,2,0))</f>
        <v/>
      </c>
      <c r="D44" s="100" t="str">
        <f>IF(ISNA(VLOOKUP($B44,'1 Form A'!$B$11:$M$60,3,0)), "", VLOOKUP($B44,'1 Form A'!$B$11:$M$60,3,0))</f>
        <v/>
      </c>
      <c r="E44" s="7"/>
      <c r="F44" s="91" t="str">
        <f t="shared" si="2"/>
        <v>0</v>
      </c>
      <c r="G44" s="91">
        <f>IF(ISNA(VLOOKUP(B44,'Form C Team Event'!$S$6:$T$75,2,0)),"0", VLOOKUP(B44,'Form C Team Event'!$S$6:$T$75,2,0))</f>
        <v>0</v>
      </c>
      <c r="H44" s="25"/>
    </row>
    <row r="45" spans="1:8" ht="18" customHeight="1" x14ac:dyDescent="0.25">
      <c r="A45" s="46">
        <f t="shared" si="1"/>
        <v>35</v>
      </c>
      <c r="B45" s="8"/>
      <c r="C45" s="100" t="str">
        <f>IF(ISNA(VLOOKUP($B45,'1 Form A'!$B$11:$M$60,2,0)), "", VLOOKUP($B45,'1 Form A'!$B$11:$M$60,2,0))</f>
        <v/>
      </c>
      <c r="D45" s="100" t="str">
        <f>IF(ISNA(VLOOKUP($B45,'1 Form A'!$B$11:$M$60,3,0)), "", VLOOKUP($B45,'1 Form A'!$B$11:$M$60,3,0))</f>
        <v/>
      </c>
      <c r="E45" s="7"/>
      <c r="F45" s="91" t="str">
        <f t="shared" si="2"/>
        <v>0</v>
      </c>
      <c r="G45" s="91">
        <f>IF(ISNA(VLOOKUP(B45,'Form C Team Event'!$S$6:$T$75,2,0)),"0", VLOOKUP(B45,'Form C Team Event'!$S$6:$T$75,2,0))</f>
        <v>0</v>
      </c>
      <c r="H45" s="25"/>
    </row>
    <row r="46" spans="1:8" ht="18" customHeight="1" x14ac:dyDescent="0.25">
      <c r="A46" s="46">
        <f t="shared" si="1"/>
        <v>36</v>
      </c>
      <c r="B46" s="8"/>
      <c r="C46" s="100" t="str">
        <f>IF(ISNA(VLOOKUP($B46,'1 Form A'!$B$11:$M$60,2,0)), "", VLOOKUP($B46,'1 Form A'!$B$11:$M$60,2,0))</f>
        <v/>
      </c>
      <c r="D46" s="100" t="str">
        <f>IF(ISNA(VLOOKUP($B46,'1 Form A'!$B$11:$M$60,3,0)), "", VLOOKUP($B46,'1 Form A'!$B$11:$M$60,3,0))</f>
        <v/>
      </c>
      <c r="E46" s="7"/>
      <c r="F46" s="91" t="str">
        <f t="shared" si="2"/>
        <v>0</v>
      </c>
      <c r="G46" s="91">
        <f>IF(ISNA(VLOOKUP(B46,'Form C Team Event'!$S$6:$T$75,2,0)),"0", VLOOKUP(B46,'Form C Team Event'!$S$6:$T$75,2,0))</f>
        <v>0</v>
      </c>
      <c r="H46" s="25"/>
    </row>
    <row r="47" spans="1:8" ht="18" customHeight="1" x14ac:dyDescent="0.25">
      <c r="A47" s="46">
        <f t="shared" si="1"/>
        <v>37</v>
      </c>
      <c r="B47" s="8"/>
      <c r="C47" s="100" t="str">
        <f>IF(ISNA(VLOOKUP($B47,'1 Form A'!$B$11:$M$60,2,0)), "", VLOOKUP($B47,'1 Form A'!$B$11:$M$60,2,0))</f>
        <v/>
      </c>
      <c r="D47" s="100" t="str">
        <f>IF(ISNA(VLOOKUP($B47,'1 Form A'!$B$11:$M$60,3,0)), "", VLOOKUP($B47,'1 Form A'!$B$11:$M$60,3,0))</f>
        <v/>
      </c>
      <c r="E47" s="7"/>
      <c r="F47" s="91" t="str">
        <f t="shared" si="2"/>
        <v>0</v>
      </c>
      <c r="G47" s="91">
        <f>IF(ISNA(VLOOKUP(B47,'Form C Team Event'!$S$6:$T$75,2,0)),"0", VLOOKUP(B47,'Form C Team Event'!$S$6:$T$75,2,0))</f>
        <v>0</v>
      </c>
      <c r="H47" s="25"/>
    </row>
    <row r="48" spans="1:8" ht="18" customHeight="1" x14ac:dyDescent="0.25">
      <c r="A48" s="46">
        <f t="shared" si="1"/>
        <v>38</v>
      </c>
      <c r="B48" s="8"/>
      <c r="C48" s="100" t="str">
        <f>IF(ISNA(VLOOKUP($B48,'1 Form A'!$B$11:$M$60,2,0)), "", VLOOKUP($B48,'1 Form A'!$B$11:$M$60,2,0))</f>
        <v/>
      </c>
      <c r="D48" s="100" t="str">
        <f>IF(ISNA(VLOOKUP($B48,'1 Form A'!$B$11:$M$60,3,0)), "", VLOOKUP($B48,'1 Form A'!$B$11:$M$60,3,0))</f>
        <v/>
      </c>
      <c r="E48" s="7"/>
      <c r="F48" s="91" t="str">
        <f t="shared" si="2"/>
        <v>0</v>
      </c>
      <c r="G48" s="91">
        <f>IF(ISNA(VLOOKUP(B48,'Form C Team Event'!$S$6:$T$75,2,0)),"0", VLOOKUP(B48,'Form C Team Event'!$S$6:$T$75,2,0))</f>
        <v>0</v>
      </c>
      <c r="H48" s="25"/>
    </row>
    <row r="49" spans="1:8" ht="18" customHeight="1" x14ac:dyDescent="0.25">
      <c r="A49" s="46">
        <f t="shared" si="1"/>
        <v>39</v>
      </c>
      <c r="B49" s="8"/>
      <c r="C49" s="100" t="str">
        <f>IF(ISNA(VLOOKUP($B49,'1 Form A'!$B$11:$M$60,2,0)), "", VLOOKUP($B49,'1 Form A'!$B$11:$M$60,2,0))</f>
        <v/>
      </c>
      <c r="D49" s="100" t="str">
        <f>IF(ISNA(VLOOKUP($B49,'1 Form A'!$B$11:$M$60,3,0)), "", VLOOKUP($B49,'1 Form A'!$B$11:$M$60,3,0))</f>
        <v/>
      </c>
      <c r="E49" s="7"/>
      <c r="F49" s="91" t="str">
        <f t="shared" si="2"/>
        <v>0</v>
      </c>
      <c r="G49" s="91">
        <f>IF(ISNA(VLOOKUP(B49,'Form C Team Event'!$S$6:$T$75,2,0)),"0", VLOOKUP(B49,'Form C Team Event'!$S$6:$T$75,2,0))</f>
        <v>0</v>
      </c>
      <c r="H49" s="25"/>
    </row>
    <row r="50" spans="1:8" ht="18" customHeight="1" x14ac:dyDescent="0.25">
      <c r="A50" s="46">
        <f t="shared" si="1"/>
        <v>40</v>
      </c>
      <c r="B50" s="8"/>
      <c r="C50" s="100" t="str">
        <f>IF(ISNA(VLOOKUP($B50,'1 Form A'!$B$11:$M$60,2,0)), "", VLOOKUP($B50,'1 Form A'!$B$11:$M$60,2,0))</f>
        <v/>
      </c>
      <c r="D50" s="100" t="str">
        <f>IF(ISNA(VLOOKUP($B50,'1 Form A'!$B$11:$M$60,3,0)), "", VLOOKUP($B50,'1 Form A'!$B$11:$M$60,3,0))</f>
        <v/>
      </c>
      <c r="E50" s="7"/>
      <c r="F50" s="91" t="str">
        <f t="shared" si="2"/>
        <v>0</v>
      </c>
      <c r="G50" s="91">
        <f>IF(ISNA(VLOOKUP(B50,'Form C Team Event'!$S$6:$T$75,2,0)),"0", VLOOKUP(B50,'Form C Team Event'!$S$6:$T$75,2,0))</f>
        <v>0</v>
      </c>
      <c r="H50" s="25"/>
    </row>
    <row r="51" spans="1:8" ht="18" customHeight="1" x14ac:dyDescent="0.25">
      <c r="A51" s="46">
        <f t="shared" si="1"/>
        <v>41</v>
      </c>
      <c r="B51" s="8"/>
      <c r="C51" s="100" t="str">
        <f>IF(ISNA(VLOOKUP($B51,'1 Form A'!$B$11:$M$60,2,0)), "", VLOOKUP($B51,'1 Form A'!$B$11:$M$60,2,0))</f>
        <v/>
      </c>
      <c r="D51" s="100" t="str">
        <f>IF(ISNA(VLOOKUP($B51,'1 Form A'!$B$11:$M$60,3,0)), "", VLOOKUP($B51,'1 Form A'!$B$11:$M$60,3,0))</f>
        <v/>
      </c>
      <c r="E51" s="7"/>
      <c r="F51" s="91" t="str">
        <f t="shared" si="2"/>
        <v>0</v>
      </c>
      <c r="G51" s="91">
        <f>IF(ISNA(VLOOKUP(B51,'Form C Team Event'!$S$6:$T$75,2,0)),"0", VLOOKUP(B51,'Form C Team Event'!$S$6:$T$75,2,0))</f>
        <v>0</v>
      </c>
      <c r="H51" s="25"/>
    </row>
    <row r="52" spans="1:8" ht="18" customHeight="1" x14ac:dyDescent="0.25">
      <c r="A52" s="46">
        <f t="shared" si="1"/>
        <v>42</v>
      </c>
      <c r="B52" s="8"/>
      <c r="C52" s="100" t="str">
        <f>IF(ISNA(VLOOKUP($B52,'1 Form A'!$B$11:$M$60,2,0)), "", VLOOKUP($B52,'1 Form A'!$B$11:$M$60,2,0))</f>
        <v/>
      </c>
      <c r="D52" s="100" t="str">
        <f>IF(ISNA(VLOOKUP($B52,'1 Form A'!$B$11:$M$60,3,0)), "", VLOOKUP($B52,'1 Form A'!$B$11:$M$60,3,0))</f>
        <v/>
      </c>
      <c r="E52" s="7"/>
      <c r="F52" s="91" t="str">
        <f t="shared" si="2"/>
        <v>0</v>
      </c>
      <c r="G52" s="91">
        <f>IF(ISNA(VLOOKUP(B52,'Form C Team Event'!$S$6:$T$75,2,0)),"0", VLOOKUP(B52,'Form C Team Event'!$S$6:$T$75,2,0))</f>
        <v>0</v>
      </c>
      <c r="H52" s="25"/>
    </row>
    <row r="53" spans="1:8" ht="18" customHeight="1" x14ac:dyDescent="0.25">
      <c r="A53" s="46">
        <f t="shared" si="1"/>
        <v>43</v>
      </c>
      <c r="B53" s="8"/>
      <c r="C53" s="100" t="str">
        <f>IF(ISNA(VLOOKUP($B53,'1 Form A'!$B$11:$M$60,2,0)), "", VLOOKUP($B53,'1 Form A'!$B$11:$M$60,2,0))</f>
        <v/>
      </c>
      <c r="D53" s="100" t="str">
        <f>IF(ISNA(VLOOKUP($B53,'1 Form A'!$B$11:$M$60,3,0)), "", VLOOKUP($B53,'1 Form A'!$B$11:$M$60,3,0))</f>
        <v/>
      </c>
      <c r="E53" s="7"/>
      <c r="F53" s="91" t="str">
        <f t="shared" si="2"/>
        <v>0</v>
      </c>
      <c r="G53" s="91">
        <f>IF(ISNA(VLOOKUP(B53,'Form C Team Event'!$S$6:$T$75,2,0)),"0", VLOOKUP(B53,'Form C Team Event'!$S$6:$T$75,2,0))</f>
        <v>0</v>
      </c>
      <c r="H53" s="25"/>
    </row>
    <row r="54" spans="1:8" ht="18" customHeight="1" x14ac:dyDescent="0.25">
      <c r="A54" s="46">
        <f t="shared" si="1"/>
        <v>44</v>
      </c>
      <c r="B54" s="8"/>
      <c r="C54" s="100" t="str">
        <f>IF(ISNA(VLOOKUP($B54,'1 Form A'!$B$11:$M$60,2,0)), "", VLOOKUP($B54,'1 Form A'!$B$11:$M$60,2,0))</f>
        <v/>
      </c>
      <c r="D54" s="100" t="str">
        <f>IF(ISNA(VLOOKUP($B54,'1 Form A'!$B$11:$M$60,3,0)), "", VLOOKUP($B54,'1 Form A'!$B$11:$M$60,3,0))</f>
        <v/>
      </c>
      <c r="E54" s="7"/>
      <c r="F54" s="91" t="str">
        <f t="shared" si="2"/>
        <v>0</v>
      </c>
      <c r="G54" s="91">
        <f>IF(ISNA(VLOOKUP(B54,'Form C Team Event'!$S$6:$T$75,2,0)),"0", VLOOKUP(B54,'Form C Team Event'!$S$6:$T$75,2,0))</f>
        <v>0</v>
      </c>
      <c r="H54" s="25"/>
    </row>
    <row r="55" spans="1:8" ht="18" customHeight="1" x14ac:dyDescent="0.25">
      <c r="A55" s="46">
        <f t="shared" si="1"/>
        <v>45</v>
      </c>
      <c r="B55" s="8"/>
      <c r="C55" s="100" t="str">
        <f>IF(ISNA(VLOOKUP($B55,'1 Form A'!$B$11:$M$60,2,0)), "", VLOOKUP($B55,'1 Form A'!$B$11:$M$60,2,0))</f>
        <v/>
      </c>
      <c r="D55" s="100" t="str">
        <f>IF(ISNA(VLOOKUP($B55,'1 Form A'!$B$11:$M$60,3,0)), "", VLOOKUP($B55,'1 Form A'!$B$11:$M$60,3,0))</f>
        <v/>
      </c>
      <c r="E55" s="7"/>
      <c r="F55" s="91" t="str">
        <f t="shared" si="2"/>
        <v>0</v>
      </c>
      <c r="G55" s="91">
        <f>IF(ISNA(VLOOKUP(B55,'Form C Team Event'!$S$6:$T$75,2,0)),"0", VLOOKUP(B55,'Form C Team Event'!$S$6:$T$75,2,0))</f>
        <v>0</v>
      </c>
      <c r="H55" s="25"/>
    </row>
    <row r="56" spans="1:8" ht="18" customHeight="1" x14ac:dyDescent="0.25">
      <c r="A56" s="46">
        <f t="shared" si="1"/>
        <v>46</v>
      </c>
      <c r="B56" s="8"/>
      <c r="C56" s="100" t="str">
        <f>IF(ISNA(VLOOKUP($B56,'1 Form A'!$B$11:$M$60,2,0)), "", VLOOKUP($B56,'1 Form A'!$B$11:$M$60,2,0))</f>
        <v/>
      </c>
      <c r="D56" s="100" t="str">
        <f>IF(ISNA(VLOOKUP($B56,'1 Form A'!$B$11:$M$60,3,0)), "", VLOOKUP($B56,'1 Form A'!$B$11:$M$60,3,0))</f>
        <v/>
      </c>
      <c r="E56" s="7"/>
      <c r="F56" s="91" t="str">
        <f t="shared" si="2"/>
        <v>0</v>
      </c>
      <c r="G56" s="91">
        <f>IF(ISNA(VLOOKUP(B56,'Form C Team Event'!$S$6:$T$75,2,0)),"0", VLOOKUP(B56,'Form C Team Event'!$S$6:$T$75,2,0))</f>
        <v>0</v>
      </c>
      <c r="H56" s="25"/>
    </row>
    <row r="57" spans="1:8" ht="18" customHeight="1" x14ac:dyDescent="0.25">
      <c r="A57" s="46">
        <f t="shared" si="1"/>
        <v>47</v>
      </c>
      <c r="B57" s="8"/>
      <c r="C57" s="100" t="str">
        <f>IF(ISNA(VLOOKUP($B57,'1 Form A'!$B$11:$M$60,2,0)), "", VLOOKUP($B57,'1 Form A'!$B$11:$M$60,2,0))</f>
        <v/>
      </c>
      <c r="D57" s="100" t="str">
        <f>IF(ISNA(VLOOKUP($B57,'1 Form A'!$B$11:$M$60,3,0)), "", VLOOKUP($B57,'1 Form A'!$B$11:$M$60,3,0))</f>
        <v/>
      </c>
      <c r="E57" s="7"/>
      <c r="F57" s="91" t="str">
        <f t="shared" si="2"/>
        <v>0</v>
      </c>
      <c r="G57" s="91">
        <f>IF(ISNA(VLOOKUP(B57,'Form C Team Event'!$S$6:$T$75,2,0)),"0", VLOOKUP(B57,'Form C Team Event'!$S$6:$T$75,2,0))</f>
        <v>0</v>
      </c>
      <c r="H57" s="25"/>
    </row>
    <row r="58" spans="1:8" ht="18" customHeight="1" x14ac:dyDescent="0.25">
      <c r="A58" s="46">
        <f t="shared" si="1"/>
        <v>48</v>
      </c>
      <c r="B58" s="8"/>
      <c r="C58" s="100" t="str">
        <f>IF(ISNA(VLOOKUP($B58,'1 Form A'!$B$11:$M$60,2,0)), "", VLOOKUP($B58,'1 Form A'!$B$11:$M$60,2,0))</f>
        <v/>
      </c>
      <c r="D58" s="100" t="str">
        <f>IF(ISNA(VLOOKUP($B58,'1 Form A'!$B$11:$M$60,3,0)), "", VLOOKUP($B58,'1 Form A'!$B$11:$M$60,3,0))</f>
        <v/>
      </c>
      <c r="E58" s="7"/>
      <c r="F58" s="91" t="str">
        <f t="shared" si="2"/>
        <v>0</v>
      </c>
      <c r="G58" s="91">
        <f>IF(ISNA(VLOOKUP(B58,'Form C Team Event'!$S$6:$T$75,2,0)),"0", VLOOKUP(B58,'Form C Team Event'!$S$6:$T$75,2,0))</f>
        <v>0</v>
      </c>
      <c r="H58" s="25"/>
    </row>
    <row r="59" spans="1:8" ht="18" customHeight="1" x14ac:dyDescent="0.25">
      <c r="A59" s="46">
        <f t="shared" si="1"/>
        <v>49</v>
      </c>
      <c r="B59" s="8"/>
      <c r="C59" s="100" t="str">
        <f>IF(ISNA(VLOOKUP($B59,'1 Form A'!$B$11:$M$60,2,0)), "", VLOOKUP($B59,'1 Form A'!$B$11:$M$60,2,0))</f>
        <v/>
      </c>
      <c r="D59" s="100" t="str">
        <f>IF(ISNA(VLOOKUP($B59,'1 Form A'!$B$11:$M$60,3,0)), "", VLOOKUP($B59,'1 Form A'!$B$11:$M$60,3,0))</f>
        <v/>
      </c>
      <c r="E59" s="7"/>
      <c r="F59" s="91" t="str">
        <f t="shared" si="2"/>
        <v>0</v>
      </c>
      <c r="G59" s="91">
        <f>IF(ISNA(VLOOKUP(B59,'Form C Team Event'!$S$6:$T$75,2,0)),"0", VLOOKUP(B59,'Form C Team Event'!$S$6:$T$75,2,0))</f>
        <v>0</v>
      </c>
      <c r="H59" s="25"/>
    </row>
    <row r="60" spans="1:8" ht="18" customHeight="1" x14ac:dyDescent="0.25">
      <c r="A60" s="46">
        <f t="shared" si="1"/>
        <v>50</v>
      </c>
      <c r="B60" s="8"/>
      <c r="C60" s="100" t="str">
        <f>IF(ISNA(VLOOKUP($B60,'1 Form A'!$B$11:$M$60,2,0)), "", VLOOKUP($B60,'1 Form A'!$B$11:$M$60,2,0))</f>
        <v/>
      </c>
      <c r="D60" s="100" t="str">
        <f>IF(ISNA(VLOOKUP($B60,'1 Form A'!$B$11:$M$60,3,0)), "", VLOOKUP($B60,'1 Form A'!$B$11:$M$60,3,0))</f>
        <v/>
      </c>
      <c r="E60" s="7"/>
      <c r="F60" s="91" t="str">
        <f t="shared" si="2"/>
        <v>0</v>
      </c>
      <c r="G60" s="91">
        <f>IF(ISNA(VLOOKUP(B60,'Form C Team Event'!$S$6:$T$75,2,0)),"0", VLOOKUP(B60,'Form C Team Event'!$S$6:$T$75,2,0))</f>
        <v>0</v>
      </c>
      <c r="H60" s="25"/>
    </row>
    <row r="61" spans="1:8" ht="15.6" x14ac:dyDescent="0.25">
      <c r="A61" s="154"/>
      <c r="B61" s="155"/>
      <c r="C61" s="155"/>
      <c r="D61" s="155"/>
      <c r="E61" s="155"/>
      <c r="F61" s="156"/>
      <c r="G61" s="92">
        <f>SUM(G11:G60)</f>
        <v>0</v>
      </c>
    </row>
    <row r="62" spans="1:8" ht="18" hidden="1" customHeight="1" x14ac:dyDescent="0.25">
      <c r="A62" s="24"/>
      <c r="B62" s="25"/>
      <c r="C62" s="24"/>
      <c r="D62" s="25"/>
      <c r="E62" s="25"/>
      <c r="F62" s="25"/>
      <c r="G62" s="25"/>
      <c r="H62" s="25"/>
    </row>
    <row r="63" spans="1:8" ht="17.100000000000001" hidden="1" customHeight="1" x14ac:dyDescent="0.25"/>
    <row r="64" spans="1:8" ht="17.100000000000001" hidden="1" customHeight="1" x14ac:dyDescent="0.25"/>
    <row r="65" spans="2:11" ht="18" hidden="1" customHeight="1" x14ac:dyDescent="0.25"/>
    <row r="66" spans="2:11" ht="17.100000000000001" hidden="1" customHeight="1" x14ac:dyDescent="0.25"/>
    <row r="67" spans="2:11" ht="17.100000000000001" hidden="1" customHeight="1" x14ac:dyDescent="0.25"/>
    <row r="68" spans="2:11" ht="17.100000000000001" hidden="1" customHeight="1" x14ac:dyDescent="0.25"/>
    <row r="69" spans="2:11" ht="17.100000000000001" hidden="1" customHeight="1" x14ac:dyDescent="0.25"/>
    <row r="70" spans="2:11" ht="17.100000000000001" hidden="1" customHeight="1" x14ac:dyDescent="0.25"/>
    <row r="71" spans="2:11" ht="17.100000000000001" hidden="1" customHeight="1" x14ac:dyDescent="0.25"/>
    <row r="72" spans="2:11" ht="17.100000000000001" hidden="1" customHeight="1" x14ac:dyDescent="0.25"/>
    <row r="73" spans="2:11" ht="17.100000000000001" hidden="1" customHeight="1" x14ac:dyDescent="0.25"/>
    <row r="74" spans="2:11" ht="17.100000000000001" hidden="1" customHeight="1" x14ac:dyDescent="0.25"/>
    <row r="75" spans="2:11" ht="17.100000000000001" hidden="1" customHeight="1" x14ac:dyDescent="0.25"/>
    <row r="76" spans="2:11" ht="17.100000000000001" hidden="1" customHeight="1" x14ac:dyDescent="0.25"/>
    <row r="77" spans="2:11" ht="17.100000000000001" hidden="1" customHeight="1" x14ac:dyDescent="0.25"/>
    <row r="78" spans="2:11" s="16" customFormat="1" ht="17.100000000000001" hidden="1" customHeight="1" x14ac:dyDescent="0.25">
      <c r="B78" s="12"/>
      <c r="D78" s="12"/>
      <c r="E78" s="12"/>
      <c r="F78" s="12"/>
      <c r="G78" s="12"/>
      <c r="H78" s="12"/>
      <c r="I78" s="12"/>
      <c r="J78" s="12"/>
      <c r="K78" s="85"/>
    </row>
    <row r="79" spans="2:11" s="16" customFormat="1" ht="17.100000000000001" hidden="1" customHeight="1" x14ac:dyDescent="0.25">
      <c r="B79" s="12"/>
      <c r="D79" s="12"/>
      <c r="E79" s="12"/>
      <c r="F79" s="12"/>
      <c r="G79" s="12"/>
      <c r="H79" s="12"/>
      <c r="I79" s="12"/>
      <c r="J79" s="12"/>
      <c r="K79" s="85"/>
    </row>
    <row r="80" spans="2:11" s="16" customFormat="1" ht="17.100000000000001" hidden="1" customHeight="1" x14ac:dyDescent="0.25">
      <c r="B80" s="12"/>
      <c r="D80" s="12"/>
      <c r="E80" s="12"/>
      <c r="F80" s="12"/>
      <c r="G80" s="12"/>
      <c r="H80" s="12"/>
      <c r="I80" s="12"/>
      <c r="J80" s="12"/>
      <c r="K80" s="85"/>
    </row>
    <row r="81" spans="2:11" s="16" customFormat="1" ht="17.100000000000001" hidden="1" customHeight="1" x14ac:dyDescent="0.25">
      <c r="B81" s="12"/>
      <c r="D81" s="12"/>
      <c r="E81" s="12"/>
      <c r="F81" s="12"/>
      <c r="G81" s="12"/>
      <c r="H81" s="12"/>
      <c r="I81" s="12"/>
      <c r="J81" s="12"/>
      <c r="K81" s="85"/>
    </row>
    <row r="82" spans="2:11" s="16" customFormat="1" ht="17.100000000000001" hidden="1" customHeight="1" x14ac:dyDescent="0.25">
      <c r="B82" s="12"/>
      <c r="D82" s="12"/>
      <c r="E82" s="12"/>
      <c r="F82" s="12"/>
      <c r="G82" s="12"/>
      <c r="H82" s="12"/>
      <c r="I82" s="12"/>
      <c r="J82" s="12"/>
      <c r="K82" s="85"/>
    </row>
    <row r="83" spans="2:11" s="16" customFormat="1" ht="17.100000000000001" hidden="1" customHeight="1" x14ac:dyDescent="0.25">
      <c r="B83" s="12"/>
      <c r="D83" s="12"/>
      <c r="E83" s="12"/>
      <c r="F83" s="12"/>
      <c r="G83" s="12"/>
      <c r="H83" s="12"/>
      <c r="I83" s="12"/>
      <c r="J83" s="12"/>
      <c r="K83" s="85"/>
    </row>
    <row r="84" spans="2:11" s="16" customFormat="1" ht="17.100000000000001" hidden="1" customHeight="1" x14ac:dyDescent="0.25">
      <c r="B84" s="12"/>
      <c r="D84" s="12"/>
      <c r="E84" s="12"/>
      <c r="F84" s="12"/>
      <c r="G84" s="12"/>
      <c r="H84" s="12"/>
      <c r="I84" s="12"/>
      <c r="J84" s="12"/>
      <c r="K84" s="85"/>
    </row>
    <row r="85" spans="2:11" s="16" customFormat="1" ht="17.100000000000001" hidden="1" customHeight="1" x14ac:dyDescent="0.25">
      <c r="B85" s="12"/>
      <c r="D85" s="12"/>
      <c r="E85" s="12"/>
      <c r="F85" s="12"/>
      <c r="G85" s="12"/>
      <c r="H85" s="12"/>
      <c r="I85" s="12"/>
      <c r="J85" s="12"/>
      <c r="K85" s="85"/>
    </row>
  </sheetData>
  <sheetProtection algorithmName="SHA-512" hashValue="HLJFo3ifi+FdPf9z1XOy5j3XPnqO9YLhwGxD9dO4pwOpiN21Mc/lOrCML2C1ajtD2iR8S/CcRkU/f5Aa+yvDrg==" saltValue="HQLqZc3xk4bqujVMpZ+v4w==" spinCount="100000" sheet="1" objects="1" scenarios="1"/>
  <mergeCells count="13">
    <mergeCell ref="A61:F61"/>
    <mergeCell ref="A8:A9"/>
    <mergeCell ref="C8:C9"/>
    <mergeCell ref="D8:D9"/>
    <mergeCell ref="E6:E7"/>
    <mergeCell ref="A1:G1"/>
    <mergeCell ref="A3:G3"/>
    <mergeCell ref="G6:G7"/>
    <mergeCell ref="B8:B9"/>
    <mergeCell ref="C5:D5"/>
    <mergeCell ref="F6:F7"/>
    <mergeCell ref="E8:E9"/>
    <mergeCell ref="A2:E2"/>
  </mergeCells>
  <dataValidations count="1">
    <dataValidation type="list" allowBlank="1" showInputMessage="1" showErrorMessage="1" sqref="E11:E60" xr:uid="{00000000-0002-0000-0100-000000000000}">
      <formula1>$J$9:$J$22</formula1>
    </dataValidation>
  </dataValidations>
  <printOptions horizontalCentered="1"/>
  <pageMargins left="0.2" right="0.2" top="0.27559055118110237" bottom="0.19685039370078741" header="0.27559055118110237" footer="0.51181102362204722"/>
  <pageSetup paperSize="9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'1 Form A'!$B$11:$B$60</xm:f>
          </x14:formula1>
          <xm:sqref>B11:B60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U85"/>
  <sheetViews>
    <sheetView showGridLines="0" tabSelected="1" zoomScale="67" zoomScaleNormal="67" zoomScaleSheetLayoutView="77" workbookViewId="0">
      <selection activeCell="C8" sqref="C8:E8"/>
    </sheetView>
  </sheetViews>
  <sheetFormatPr defaultColWidth="0" defaultRowHeight="13.2" zeroHeight="1" x14ac:dyDescent="0.25"/>
  <cols>
    <col min="1" max="1" width="8.77734375" style="101" customWidth="1"/>
    <col min="2" max="2" width="8.88671875" style="102" customWidth="1"/>
    <col min="3" max="3" width="8.88671875" style="101" customWidth="1"/>
    <col min="4" max="4" width="11.5546875" style="101" customWidth="1"/>
    <col min="5" max="5" width="8.88671875" style="101" customWidth="1"/>
    <col min="6" max="6" width="6.88671875" style="101" customWidth="1"/>
    <col min="7" max="7" width="8.77734375" style="101" customWidth="1"/>
    <col min="8" max="8" width="10.88671875" style="101" customWidth="1"/>
    <col min="9" max="11" width="8.88671875" style="101" customWidth="1"/>
    <col min="12" max="12" width="3.88671875" style="101" customWidth="1"/>
    <col min="13" max="13" width="11.6640625" style="101" hidden="1" customWidth="1"/>
    <col min="14" max="14" width="6.6640625" style="101" hidden="1" customWidth="1"/>
    <col min="15" max="15" width="29.33203125" style="101" hidden="1" customWidth="1"/>
    <col min="16" max="16" width="19.88671875" style="101" hidden="1" customWidth="1"/>
    <col min="17" max="17" width="9.109375" style="101" hidden="1" customWidth="1"/>
    <col min="18" max="18" width="17.5546875" style="101" hidden="1" customWidth="1"/>
    <col min="19" max="19" width="24.33203125" style="102" hidden="1" customWidth="1"/>
    <col min="20" max="20" width="9.109375" style="101" hidden="1" customWidth="1"/>
    <col min="21" max="21" width="3.21875" style="101" customWidth="1"/>
    <col min="22" max="16384" width="9.109375" style="101" hidden="1"/>
  </cols>
  <sheetData>
    <row r="1" spans="1:20" ht="13.8" x14ac:dyDescent="0.25">
      <c r="A1" s="176" t="str">
        <f>'1 Form A'!A1</f>
        <v>THAILAND OPEN MASTERS GAMES 2026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20" ht="19.5" customHeight="1" x14ac:dyDescent="0.3">
      <c r="A2" s="179" t="s">
        <v>94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03"/>
    </row>
    <row r="3" spans="1:20" ht="18" x14ac:dyDescent="0.35">
      <c r="A3" s="177" t="str">
        <f>'1 Form A'!A3</f>
        <v>TO  BE  SUBMITTED  BY  2nd JAN 2026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03"/>
    </row>
    <row r="4" spans="1:20" ht="32.700000000000003" customHeight="1" x14ac:dyDescent="0.3">
      <c r="J4" s="175" t="s">
        <v>38</v>
      </c>
      <c r="K4" s="175"/>
      <c r="L4" s="103"/>
    </row>
    <row r="5" spans="1:20" ht="15.6" x14ac:dyDescent="0.3">
      <c r="A5" s="104" t="s">
        <v>0</v>
      </c>
      <c r="B5" s="105"/>
      <c r="C5" s="103"/>
      <c r="D5" s="178">
        <f>'1 Form A'!C5</f>
        <v>0</v>
      </c>
      <c r="E5" s="178"/>
      <c r="F5" s="178"/>
      <c r="G5" s="178"/>
      <c r="H5" s="178"/>
      <c r="I5" s="178"/>
      <c r="J5" s="178"/>
      <c r="K5" s="178"/>
      <c r="L5" s="103"/>
    </row>
    <row r="6" spans="1:20" ht="15.45" customHeight="1" thickBot="1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20" ht="23.7" customHeight="1" thickBot="1" x14ac:dyDescent="0.35">
      <c r="A7" s="103"/>
      <c r="B7" s="103"/>
      <c r="C7" s="103"/>
      <c r="D7" s="106" t="s">
        <v>49</v>
      </c>
      <c r="E7" s="107">
        <f>COUNT(D14,J14,D22,J22,D30,J30,D38,J38,D46,J46,D54,J54,D62,J62,D70)</f>
        <v>0</v>
      </c>
      <c r="F7" s="108"/>
      <c r="G7" s="108"/>
      <c r="H7" s="108"/>
      <c r="I7" s="109"/>
      <c r="J7" s="110" t="s">
        <v>50</v>
      </c>
      <c r="K7" s="107">
        <f>SUM(D14,J14,D22,J22,D30,J30,D38,J38,D46,J46,D54,J54,D62,J62)</f>
        <v>0</v>
      </c>
      <c r="L7" s="108"/>
      <c r="S7" s="102">
        <v>0</v>
      </c>
      <c r="T7" s="101">
        <v>0</v>
      </c>
    </row>
    <row r="8" spans="1:20" ht="15" customHeight="1" x14ac:dyDescent="0.3">
      <c r="A8" s="171" t="s">
        <v>28</v>
      </c>
      <c r="B8" s="172"/>
      <c r="C8" s="173"/>
      <c r="D8" s="173"/>
      <c r="E8" s="174"/>
      <c r="F8" s="103"/>
      <c r="G8" s="171" t="s">
        <v>28</v>
      </c>
      <c r="H8" s="172"/>
      <c r="I8" s="173"/>
      <c r="J8" s="173"/>
      <c r="K8" s="174"/>
      <c r="L8" s="103"/>
      <c r="P8" s="111" t="s">
        <v>31</v>
      </c>
      <c r="Q8" s="101">
        <v>100</v>
      </c>
      <c r="S8" s="102">
        <f t="shared" ref="S8:S11" si="0">B10</f>
        <v>0</v>
      </c>
      <c r="T8" s="101">
        <v>30</v>
      </c>
    </row>
    <row r="9" spans="1:20" ht="15" customHeight="1" x14ac:dyDescent="0.3">
      <c r="A9" s="163" t="s">
        <v>29</v>
      </c>
      <c r="B9" s="164"/>
      <c r="C9" s="165"/>
      <c r="D9" s="165"/>
      <c r="E9" s="166"/>
      <c r="F9" s="103"/>
      <c r="G9" s="163" t="s">
        <v>29</v>
      </c>
      <c r="H9" s="164"/>
      <c r="I9" s="165"/>
      <c r="J9" s="165"/>
      <c r="K9" s="166"/>
      <c r="L9" s="103"/>
      <c r="P9" s="111" t="s">
        <v>32</v>
      </c>
      <c r="Q9" s="101">
        <v>100</v>
      </c>
      <c r="S9" s="102">
        <f t="shared" si="0"/>
        <v>0</v>
      </c>
      <c r="T9" s="101">
        <f>T8</f>
        <v>30</v>
      </c>
    </row>
    <row r="10" spans="1:20" ht="15" customHeight="1" x14ac:dyDescent="0.3">
      <c r="A10" s="125">
        <v>1</v>
      </c>
      <c r="B10" s="167"/>
      <c r="C10" s="168"/>
      <c r="D10" s="168"/>
      <c r="E10" s="169"/>
      <c r="F10" s="112"/>
      <c r="G10" s="125">
        <v>1</v>
      </c>
      <c r="H10" s="167"/>
      <c r="I10" s="168"/>
      <c r="J10" s="168"/>
      <c r="K10" s="169"/>
      <c r="L10" s="103"/>
      <c r="P10" s="111" t="s">
        <v>33</v>
      </c>
      <c r="Q10" s="101">
        <v>100</v>
      </c>
      <c r="S10" s="102">
        <f t="shared" si="0"/>
        <v>0</v>
      </c>
      <c r="T10" s="101">
        <f t="shared" ref="T10:T63" si="1">T9</f>
        <v>30</v>
      </c>
    </row>
    <row r="11" spans="1:20" ht="15" customHeight="1" x14ac:dyDescent="0.3">
      <c r="A11" s="126">
        <v>2</v>
      </c>
      <c r="B11" s="167"/>
      <c r="C11" s="168"/>
      <c r="D11" s="168"/>
      <c r="E11" s="169"/>
      <c r="F11" s="112"/>
      <c r="G11" s="126">
        <v>2</v>
      </c>
      <c r="H11" s="167"/>
      <c r="I11" s="168"/>
      <c r="J11" s="168"/>
      <c r="K11" s="169"/>
      <c r="L11" s="103"/>
      <c r="P11" s="111" t="s">
        <v>34</v>
      </c>
      <c r="Q11" s="101">
        <v>100</v>
      </c>
      <c r="S11" s="102">
        <f t="shared" si="0"/>
        <v>0</v>
      </c>
      <c r="T11" s="101">
        <f t="shared" si="1"/>
        <v>30</v>
      </c>
    </row>
    <row r="12" spans="1:20" ht="15" customHeight="1" x14ac:dyDescent="0.3">
      <c r="A12" s="126">
        <v>3</v>
      </c>
      <c r="B12" s="167"/>
      <c r="C12" s="168"/>
      <c r="D12" s="168"/>
      <c r="E12" s="169"/>
      <c r="F12" s="112"/>
      <c r="G12" s="126">
        <v>3</v>
      </c>
      <c r="H12" s="167"/>
      <c r="I12" s="168"/>
      <c r="J12" s="168"/>
      <c r="K12" s="169"/>
      <c r="L12" s="103"/>
      <c r="P12" s="111" t="s">
        <v>35</v>
      </c>
      <c r="Q12" s="101">
        <v>100</v>
      </c>
      <c r="S12" s="102">
        <f t="shared" ref="S12:S15" si="2">B18</f>
        <v>0</v>
      </c>
      <c r="T12" s="101">
        <f t="shared" si="1"/>
        <v>30</v>
      </c>
    </row>
    <row r="13" spans="1:20" ht="15" customHeight="1" thickBot="1" x14ac:dyDescent="0.35">
      <c r="A13" s="127">
        <v>4</v>
      </c>
      <c r="B13" s="160"/>
      <c r="C13" s="161"/>
      <c r="D13" s="161"/>
      <c r="E13" s="162"/>
      <c r="F13" s="112"/>
      <c r="G13" s="127">
        <v>4</v>
      </c>
      <c r="H13" s="160"/>
      <c r="I13" s="161"/>
      <c r="J13" s="161"/>
      <c r="K13" s="162"/>
      <c r="L13" s="103"/>
      <c r="P13" s="111" t="s">
        <v>36</v>
      </c>
      <c r="Q13" s="101">
        <v>100</v>
      </c>
      <c r="S13" s="102">
        <f t="shared" si="2"/>
        <v>0</v>
      </c>
      <c r="T13" s="101">
        <f t="shared" si="1"/>
        <v>30</v>
      </c>
    </row>
    <row r="14" spans="1:20" ht="15" customHeight="1" x14ac:dyDescent="0.3">
      <c r="A14" s="103"/>
      <c r="B14" s="122" t="s">
        <v>37</v>
      </c>
      <c r="C14" s="122"/>
      <c r="D14" s="170" t="str">
        <f>IF(ISNA(VLOOKUP(C8,$P$8:$Q$17,2,0)), "", VLOOKUP(C8,$P$8:$Q$17,2,0))</f>
        <v/>
      </c>
      <c r="E14" s="170"/>
      <c r="F14" s="103"/>
      <c r="G14" s="103"/>
      <c r="H14" s="122" t="s">
        <v>37</v>
      </c>
      <c r="I14" s="122"/>
      <c r="J14" s="170" t="str">
        <f>IF(ISNA(VLOOKUP(I8,$P$8:$Q$17,2,0)), "", VLOOKUP(I8,$P$8:$Q$17,2,0))</f>
        <v/>
      </c>
      <c r="K14" s="170"/>
      <c r="L14" s="103"/>
      <c r="P14" s="111" t="s">
        <v>100</v>
      </c>
      <c r="Q14" s="101">
        <v>100</v>
      </c>
      <c r="S14" s="102">
        <f t="shared" si="2"/>
        <v>0</v>
      </c>
      <c r="T14" s="101">
        <f t="shared" si="1"/>
        <v>30</v>
      </c>
    </row>
    <row r="15" spans="1:20" ht="15" customHeight="1" thickBot="1" x14ac:dyDescent="0.35">
      <c r="A15" s="103"/>
      <c r="B15" s="105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P15" s="111" t="s">
        <v>99</v>
      </c>
      <c r="Q15" s="101">
        <v>100</v>
      </c>
      <c r="S15" s="102">
        <f t="shared" si="2"/>
        <v>0</v>
      </c>
      <c r="T15" s="101">
        <f t="shared" si="1"/>
        <v>30</v>
      </c>
    </row>
    <row r="16" spans="1:20" ht="15" customHeight="1" x14ac:dyDescent="0.3">
      <c r="A16" s="171" t="s">
        <v>28</v>
      </c>
      <c r="B16" s="172"/>
      <c r="C16" s="173"/>
      <c r="D16" s="173"/>
      <c r="E16" s="174"/>
      <c r="F16" s="103"/>
      <c r="G16" s="171" t="s">
        <v>28</v>
      </c>
      <c r="H16" s="172"/>
      <c r="I16" s="173"/>
      <c r="J16" s="173"/>
      <c r="K16" s="174"/>
      <c r="L16" s="103"/>
      <c r="P16" s="111" t="s">
        <v>97</v>
      </c>
      <c r="Q16" s="101">
        <v>100</v>
      </c>
      <c r="S16" s="102">
        <f t="shared" ref="S16:S18" si="3">B26</f>
        <v>0</v>
      </c>
      <c r="T16" s="101">
        <f t="shared" si="1"/>
        <v>30</v>
      </c>
    </row>
    <row r="17" spans="1:20" ht="15" customHeight="1" x14ac:dyDescent="0.3">
      <c r="A17" s="163" t="s">
        <v>29</v>
      </c>
      <c r="B17" s="164"/>
      <c r="C17" s="165"/>
      <c r="D17" s="165"/>
      <c r="E17" s="166"/>
      <c r="F17" s="103"/>
      <c r="G17" s="163" t="s">
        <v>29</v>
      </c>
      <c r="H17" s="164"/>
      <c r="I17" s="165"/>
      <c r="J17" s="165"/>
      <c r="K17" s="166"/>
      <c r="L17" s="103"/>
      <c r="P17" s="111" t="s">
        <v>98</v>
      </c>
      <c r="Q17" s="101">
        <v>100</v>
      </c>
      <c r="S17" s="102">
        <f t="shared" si="3"/>
        <v>0</v>
      </c>
      <c r="T17" s="101">
        <f t="shared" si="1"/>
        <v>30</v>
      </c>
    </row>
    <row r="18" spans="1:20" ht="15" customHeight="1" x14ac:dyDescent="0.3">
      <c r="A18" s="125">
        <v>1</v>
      </c>
      <c r="B18" s="167"/>
      <c r="C18" s="168"/>
      <c r="D18" s="168"/>
      <c r="E18" s="169"/>
      <c r="F18" s="112"/>
      <c r="G18" s="125">
        <v>1</v>
      </c>
      <c r="H18" s="167"/>
      <c r="I18" s="168"/>
      <c r="J18" s="168"/>
      <c r="K18" s="169"/>
      <c r="L18" s="103"/>
      <c r="S18" s="102">
        <f t="shared" si="3"/>
        <v>0</v>
      </c>
      <c r="T18" s="101">
        <f t="shared" si="1"/>
        <v>30</v>
      </c>
    </row>
    <row r="19" spans="1:20" ht="15" customHeight="1" x14ac:dyDescent="0.3">
      <c r="A19" s="126">
        <v>2</v>
      </c>
      <c r="B19" s="167"/>
      <c r="C19" s="168"/>
      <c r="D19" s="168"/>
      <c r="E19" s="169"/>
      <c r="F19" s="112"/>
      <c r="G19" s="126">
        <v>2</v>
      </c>
      <c r="H19" s="167"/>
      <c r="I19" s="168"/>
      <c r="J19" s="168"/>
      <c r="K19" s="169"/>
      <c r="L19" s="103"/>
      <c r="S19" s="102">
        <f>B29</f>
        <v>0</v>
      </c>
      <c r="T19" s="101">
        <f t="shared" si="1"/>
        <v>30</v>
      </c>
    </row>
    <row r="20" spans="1:20" ht="15" customHeight="1" x14ac:dyDescent="0.3">
      <c r="A20" s="126">
        <v>3</v>
      </c>
      <c r="B20" s="167"/>
      <c r="C20" s="168"/>
      <c r="D20" s="168"/>
      <c r="E20" s="169"/>
      <c r="F20" s="112"/>
      <c r="G20" s="126">
        <v>3</v>
      </c>
      <c r="H20" s="167"/>
      <c r="I20" s="168"/>
      <c r="J20" s="168"/>
      <c r="K20" s="169"/>
      <c r="L20" s="103"/>
      <c r="S20" s="102">
        <f t="shared" ref="S20:S23" si="4">B34</f>
        <v>0</v>
      </c>
      <c r="T20" s="101">
        <f t="shared" si="1"/>
        <v>30</v>
      </c>
    </row>
    <row r="21" spans="1:20" ht="15" customHeight="1" thickBot="1" x14ac:dyDescent="0.35">
      <c r="A21" s="127">
        <v>4</v>
      </c>
      <c r="B21" s="160"/>
      <c r="C21" s="161"/>
      <c r="D21" s="161"/>
      <c r="E21" s="162"/>
      <c r="F21" s="112"/>
      <c r="G21" s="127">
        <v>4</v>
      </c>
      <c r="H21" s="160"/>
      <c r="I21" s="161"/>
      <c r="J21" s="161"/>
      <c r="K21" s="162"/>
      <c r="L21" s="103"/>
      <c r="S21" s="102">
        <f t="shared" si="4"/>
        <v>0</v>
      </c>
      <c r="T21" s="101">
        <f t="shared" si="1"/>
        <v>30</v>
      </c>
    </row>
    <row r="22" spans="1:20" ht="15" customHeight="1" x14ac:dyDescent="0.3">
      <c r="A22" s="103"/>
      <c r="B22" s="122" t="s">
        <v>37</v>
      </c>
      <c r="C22" s="122"/>
      <c r="D22" s="170" t="str">
        <f>IF(ISNA(VLOOKUP(C16,$P$8:$Q$17,2,0)), "", VLOOKUP(C16,$P$8:$Q$17,2,0))</f>
        <v/>
      </c>
      <c r="E22" s="170"/>
      <c r="F22" s="103"/>
      <c r="G22" s="103"/>
      <c r="H22" s="122" t="s">
        <v>37</v>
      </c>
      <c r="I22" s="122"/>
      <c r="J22" s="170" t="str">
        <f>IF(ISNA(VLOOKUP(I16,$P$8:$Q$17,2,0)), "", VLOOKUP(I16,$P$8:$Q$17,2,0))</f>
        <v/>
      </c>
      <c r="K22" s="170"/>
      <c r="L22" s="103"/>
      <c r="S22" s="102">
        <f t="shared" si="4"/>
        <v>0</v>
      </c>
      <c r="T22" s="101">
        <f t="shared" si="1"/>
        <v>30</v>
      </c>
    </row>
    <row r="23" spans="1:20" ht="15" customHeight="1" thickBot="1" x14ac:dyDescent="0.35">
      <c r="A23" s="128"/>
      <c r="B23" s="128"/>
      <c r="C23" s="129"/>
      <c r="D23" s="129"/>
      <c r="E23" s="129"/>
      <c r="F23" s="103"/>
      <c r="G23" s="128"/>
      <c r="H23" s="128"/>
      <c r="I23" s="129"/>
      <c r="J23" s="129"/>
      <c r="K23" s="129"/>
      <c r="L23" s="103"/>
      <c r="S23" s="102">
        <f t="shared" si="4"/>
        <v>0</v>
      </c>
      <c r="T23" s="101">
        <f t="shared" si="1"/>
        <v>30</v>
      </c>
    </row>
    <row r="24" spans="1:20" ht="15" customHeight="1" x14ac:dyDescent="0.3">
      <c r="A24" s="171" t="s">
        <v>28</v>
      </c>
      <c r="B24" s="172"/>
      <c r="C24" s="173"/>
      <c r="D24" s="173"/>
      <c r="E24" s="174"/>
      <c r="F24" s="103"/>
      <c r="G24" s="171" t="s">
        <v>28</v>
      </c>
      <c r="H24" s="172"/>
      <c r="I24" s="173"/>
      <c r="J24" s="173"/>
      <c r="K24" s="174"/>
      <c r="L24" s="103"/>
      <c r="S24" s="102">
        <f t="shared" ref="S24:S27" si="5">B42</f>
        <v>0</v>
      </c>
      <c r="T24" s="101">
        <f t="shared" si="1"/>
        <v>30</v>
      </c>
    </row>
    <row r="25" spans="1:20" ht="15" customHeight="1" x14ac:dyDescent="0.3">
      <c r="A25" s="163" t="s">
        <v>29</v>
      </c>
      <c r="B25" s="164"/>
      <c r="C25" s="165"/>
      <c r="D25" s="165"/>
      <c r="E25" s="166"/>
      <c r="F25" s="103"/>
      <c r="G25" s="163" t="s">
        <v>29</v>
      </c>
      <c r="H25" s="164"/>
      <c r="I25" s="165"/>
      <c r="J25" s="165"/>
      <c r="K25" s="166"/>
      <c r="L25" s="103"/>
      <c r="S25" s="102">
        <f t="shared" si="5"/>
        <v>0</v>
      </c>
      <c r="T25" s="101">
        <f t="shared" si="1"/>
        <v>30</v>
      </c>
    </row>
    <row r="26" spans="1:20" ht="15" customHeight="1" x14ac:dyDescent="0.3">
      <c r="A26" s="125">
        <v>1</v>
      </c>
      <c r="B26" s="167"/>
      <c r="C26" s="168"/>
      <c r="D26" s="168"/>
      <c r="E26" s="169"/>
      <c r="F26" s="112"/>
      <c r="G26" s="125">
        <v>1</v>
      </c>
      <c r="H26" s="167"/>
      <c r="I26" s="168"/>
      <c r="J26" s="168"/>
      <c r="K26" s="169"/>
      <c r="L26" s="103"/>
      <c r="S26" s="102">
        <f t="shared" si="5"/>
        <v>0</v>
      </c>
      <c r="T26" s="101">
        <f t="shared" si="1"/>
        <v>30</v>
      </c>
    </row>
    <row r="27" spans="1:20" ht="15" customHeight="1" x14ac:dyDescent="0.3">
      <c r="A27" s="126">
        <v>2</v>
      </c>
      <c r="B27" s="167"/>
      <c r="C27" s="168"/>
      <c r="D27" s="168"/>
      <c r="E27" s="169"/>
      <c r="F27" s="112"/>
      <c r="G27" s="126">
        <v>2</v>
      </c>
      <c r="H27" s="167"/>
      <c r="I27" s="168"/>
      <c r="J27" s="168"/>
      <c r="K27" s="169"/>
      <c r="L27" s="103"/>
      <c r="S27" s="102">
        <f t="shared" si="5"/>
        <v>0</v>
      </c>
      <c r="T27" s="101">
        <f t="shared" si="1"/>
        <v>30</v>
      </c>
    </row>
    <row r="28" spans="1:20" ht="15" customHeight="1" x14ac:dyDescent="0.3">
      <c r="A28" s="126">
        <v>3</v>
      </c>
      <c r="B28" s="167"/>
      <c r="C28" s="168"/>
      <c r="D28" s="168"/>
      <c r="E28" s="169"/>
      <c r="F28" s="112"/>
      <c r="G28" s="126">
        <v>3</v>
      </c>
      <c r="H28" s="167"/>
      <c r="I28" s="168"/>
      <c r="J28" s="168"/>
      <c r="K28" s="169"/>
      <c r="L28" s="103"/>
      <c r="S28" s="102">
        <f t="shared" ref="S28:S31" si="6">B50</f>
        <v>0</v>
      </c>
      <c r="T28" s="101">
        <f t="shared" si="1"/>
        <v>30</v>
      </c>
    </row>
    <row r="29" spans="1:20" ht="15" customHeight="1" thickBot="1" x14ac:dyDescent="0.35">
      <c r="A29" s="127">
        <v>4</v>
      </c>
      <c r="B29" s="160"/>
      <c r="C29" s="161"/>
      <c r="D29" s="161"/>
      <c r="E29" s="162"/>
      <c r="F29" s="112"/>
      <c r="G29" s="127">
        <v>4</v>
      </c>
      <c r="H29" s="160"/>
      <c r="I29" s="161"/>
      <c r="J29" s="161"/>
      <c r="K29" s="162"/>
      <c r="L29" s="103"/>
      <c r="S29" s="102">
        <f t="shared" si="6"/>
        <v>0</v>
      </c>
      <c r="T29" s="101">
        <f t="shared" si="1"/>
        <v>30</v>
      </c>
    </row>
    <row r="30" spans="1:20" ht="15" customHeight="1" x14ac:dyDescent="0.3">
      <c r="A30" s="103"/>
      <c r="B30" s="122" t="s">
        <v>37</v>
      </c>
      <c r="C30" s="122"/>
      <c r="D30" s="170" t="str">
        <f>IF(ISNA(VLOOKUP(C24,$P$8:$Q$17,2,0)), "", VLOOKUP(C24,$P$8:$Q$17,2,0))</f>
        <v/>
      </c>
      <c r="E30" s="170"/>
      <c r="F30" s="103"/>
      <c r="G30" s="103"/>
      <c r="H30" s="122" t="s">
        <v>37</v>
      </c>
      <c r="I30" s="122"/>
      <c r="J30" s="170" t="str">
        <f>IF(ISNA(VLOOKUP(I24,$P$8:$Q$17,2,0)), "", VLOOKUP(I24,$P$8:$Q$17,2,0))</f>
        <v/>
      </c>
      <c r="K30" s="170"/>
      <c r="L30" s="103"/>
      <c r="S30" s="102">
        <f t="shared" si="6"/>
        <v>0</v>
      </c>
      <c r="T30" s="101">
        <f t="shared" si="1"/>
        <v>30</v>
      </c>
    </row>
    <row r="31" spans="1:20" ht="15" customHeight="1" thickBot="1" x14ac:dyDescent="0.35">
      <c r="A31" s="130"/>
      <c r="B31" s="130"/>
      <c r="C31" s="131"/>
      <c r="D31" s="131"/>
      <c r="E31" s="131"/>
      <c r="F31" s="103"/>
      <c r="G31" s="130"/>
      <c r="H31" s="130"/>
      <c r="I31" s="131"/>
      <c r="J31" s="131"/>
      <c r="K31" s="131"/>
      <c r="L31" s="103"/>
      <c r="S31" s="102">
        <f t="shared" si="6"/>
        <v>0</v>
      </c>
      <c r="T31" s="101">
        <f t="shared" si="1"/>
        <v>30</v>
      </c>
    </row>
    <row r="32" spans="1:20" ht="15" customHeight="1" x14ac:dyDescent="0.3">
      <c r="A32" s="171" t="s">
        <v>28</v>
      </c>
      <c r="B32" s="172"/>
      <c r="C32" s="173"/>
      <c r="D32" s="173"/>
      <c r="E32" s="174"/>
      <c r="F32" s="103"/>
      <c r="G32" s="171" t="s">
        <v>28</v>
      </c>
      <c r="H32" s="172"/>
      <c r="I32" s="173"/>
      <c r="J32" s="173"/>
      <c r="K32" s="174"/>
      <c r="L32" s="103"/>
      <c r="S32" s="102">
        <f t="shared" ref="S32:S35" si="7">B58</f>
        <v>0</v>
      </c>
      <c r="T32" s="101">
        <f t="shared" si="1"/>
        <v>30</v>
      </c>
    </row>
    <row r="33" spans="1:20" ht="15" customHeight="1" x14ac:dyDescent="0.3">
      <c r="A33" s="163" t="s">
        <v>29</v>
      </c>
      <c r="B33" s="164"/>
      <c r="C33" s="165"/>
      <c r="D33" s="165"/>
      <c r="E33" s="166"/>
      <c r="F33" s="103"/>
      <c r="G33" s="163" t="s">
        <v>29</v>
      </c>
      <c r="H33" s="164"/>
      <c r="I33" s="165"/>
      <c r="J33" s="165"/>
      <c r="K33" s="166"/>
      <c r="L33" s="103"/>
      <c r="S33" s="102">
        <f t="shared" si="7"/>
        <v>0</v>
      </c>
      <c r="T33" s="101">
        <f t="shared" si="1"/>
        <v>30</v>
      </c>
    </row>
    <row r="34" spans="1:20" ht="15" customHeight="1" x14ac:dyDescent="0.3">
      <c r="A34" s="125">
        <v>1</v>
      </c>
      <c r="B34" s="167"/>
      <c r="C34" s="168"/>
      <c r="D34" s="168"/>
      <c r="E34" s="169"/>
      <c r="F34" s="112"/>
      <c r="G34" s="125">
        <v>1</v>
      </c>
      <c r="H34" s="167"/>
      <c r="I34" s="168"/>
      <c r="J34" s="168"/>
      <c r="K34" s="169"/>
      <c r="L34" s="103"/>
      <c r="M34" s="159"/>
      <c r="N34" s="159"/>
      <c r="O34" s="159"/>
      <c r="P34" s="159"/>
      <c r="S34" s="102">
        <f t="shared" si="7"/>
        <v>0</v>
      </c>
      <c r="T34" s="101">
        <f t="shared" si="1"/>
        <v>30</v>
      </c>
    </row>
    <row r="35" spans="1:20" ht="15" customHeight="1" x14ac:dyDescent="0.3">
      <c r="A35" s="126">
        <v>2</v>
      </c>
      <c r="B35" s="167"/>
      <c r="C35" s="168"/>
      <c r="D35" s="168"/>
      <c r="E35" s="169"/>
      <c r="F35" s="112"/>
      <c r="G35" s="126">
        <v>2</v>
      </c>
      <c r="H35" s="167"/>
      <c r="I35" s="168"/>
      <c r="J35" s="168"/>
      <c r="K35" s="169"/>
      <c r="S35" s="102">
        <f t="shared" si="7"/>
        <v>0</v>
      </c>
      <c r="T35" s="101">
        <f t="shared" si="1"/>
        <v>30</v>
      </c>
    </row>
    <row r="36" spans="1:20" ht="15" customHeight="1" x14ac:dyDescent="0.3">
      <c r="A36" s="126">
        <v>3</v>
      </c>
      <c r="B36" s="167"/>
      <c r="C36" s="168"/>
      <c r="D36" s="168"/>
      <c r="E36" s="169"/>
      <c r="F36" s="112"/>
      <c r="G36" s="126">
        <v>3</v>
      </c>
      <c r="H36" s="167"/>
      <c r="I36" s="168"/>
      <c r="J36" s="168"/>
      <c r="K36" s="169"/>
      <c r="S36" s="102">
        <f t="shared" ref="S36:S39" si="8">H10</f>
        <v>0</v>
      </c>
      <c r="T36" s="101">
        <f t="shared" si="1"/>
        <v>30</v>
      </c>
    </row>
    <row r="37" spans="1:20" ht="15" customHeight="1" thickBot="1" x14ac:dyDescent="0.35">
      <c r="A37" s="127">
        <v>4</v>
      </c>
      <c r="B37" s="160"/>
      <c r="C37" s="161"/>
      <c r="D37" s="161"/>
      <c r="E37" s="162"/>
      <c r="F37" s="112"/>
      <c r="G37" s="127">
        <v>4</v>
      </c>
      <c r="H37" s="160"/>
      <c r="I37" s="161"/>
      <c r="J37" s="161"/>
      <c r="K37" s="162"/>
      <c r="S37" s="102">
        <f t="shared" si="8"/>
        <v>0</v>
      </c>
      <c r="T37" s="101">
        <f t="shared" si="1"/>
        <v>30</v>
      </c>
    </row>
    <row r="38" spans="1:20" ht="15" customHeight="1" x14ac:dyDescent="0.3">
      <c r="A38" s="103"/>
      <c r="B38" s="122" t="s">
        <v>37</v>
      </c>
      <c r="C38" s="122"/>
      <c r="D38" s="170" t="str">
        <f>IF(ISNA(VLOOKUP(C32,$P$8:$Q$17,2,0)), "", VLOOKUP(C32,$P$8:$Q$17,2,0))</f>
        <v/>
      </c>
      <c r="E38" s="170"/>
      <c r="F38" s="103"/>
      <c r="G38" s="103"/>
      <c r="H38" s="122" t="s">
        <v>37</v>
      </c>
      <c r="I38" s="122"/>
      <c r="J38" s="170" t="str">
        <f>IF(ISNA(VLOOKUP(I32,$P$8:$Q$17,2,0)), "", VLOOKUP(I32,$P$8:$Q$17,2,0))</f>
        <v/>
      </c>
      <c r="K38" s="170"/>
      <c r="S38" s="102">
        <f t="shared" si="8"/>
        <v>0</v>
      </c>
      <c r="T38" s="101">
        <f t="shared" si="1"/>
        <v>30</v>
      </c>
    </row>
    <row r="39" spans="1:20" ht="15" customHeight="1" thickBot="1" x14ac:dyDescent="0.35">
      <c r="A39" s="112"/>
      <c r="B39" s="132"/>
      <c r="C39" s="132"/>
      <c r="D39" s="132"/>
      <c r="E39" s="132"/>
      <c r="F39" s="112"/>
      <c r="G39" s="112"/>
      <c r="H39" s="132"/>
      <c r="I39" s="132"/>
      <c r="J39" s="132"/>
      <c r="K39" s="132"/>
      <c r="S39" s="102">
        <f t="shared" si="8"/>
        <v>0</v>
      </c>
      <c r="T39" s="101">
        <f t="shared" si="1"/>
        <v>30</v>
      </c>
    </row>
    <row r="40" spans="1:20" ht="15" customHeight="1" x14ac:dyDescent="0.3">
      <c r="A40" s="171" t="s">
        <v>28</v>
      </c>
      <c r="B40" s="172"/>
      <c r="C40" s="173"/>
      <c r="D40" s="173"/>
      <c r="E40" s="174"/>
      <c r="F40" s="103"/>
      <c r="G40" s="171" t="s">
        <v>28</v>
      </c>
      <c r="H40" s="172"/>
      <c r="I40" s="173"/>
      <c r="J40" s="173"/>
      <c r="K40" s="174"/>
      <c r="S40" s="102">
        <f t="shared" ref="S40:S43" si="9">H18</f>
        <v>0</v>
      </c>
      <c r="T40" s="101">
        <f t="shared" si="1"/>
        <v>30</v>
      </c>
    </row>
    <row r="41" spans="1:20" ht="15" customHeight="1" x14ac:dyDescent="0.3">
      <c r="A41" s="163" t="s">
        <v>29</v>
      </c>
      <c r="B41" s="164"/>
      <c r="C41" s="165"/>
      <c r="D41" s="165"/>
      <c r="E41" s="166"/>
      <c r="F41" s="103"/>
      <c r="G41" s="163" t="s">
        <v>29</v>
      </c>
      <c r="H41" s="164"/>
      <c r="I41" s="165"/>
      <c r="J41" s="165"/>
      <c r="K41" s="166"/>
      <c r="S41" s="102">
        <f t="shared" si="9"/>
        <v>0</v>
      </c>
      <c r="T41" s="101">
        <f t="shared" si="1"/>
        <v>30</v>
      </c>
    </row>
    <row r="42" spans="1:20" ht="15" customHeight="1" x14ac:dyDescent="0.3">
      <c r="A42" s="125">
        <v>1</v>
      </c>
      <c r="B42" s="167"/>
      <c r="C42" s="168"/>
      <c r="D42" s="168"/>
      <c r="E42" s="169"/>
      <c r="F42" s="112"/>
      <c r="G42" s="125">
        <v>1</v>
      </c>
      <c r="H42" s="167"/>
      <c r="I42" s="168"/>
      <c r="J42" s="168"/>
      <c r="K42" s="169"/>
      <c r="S42" s="102">
        <f t="shared" si="9"/>
        <v>0</v>
      </c>
      <c r="T42" s="101">
        <f t="shared" si="1"/>
        <v>30</v>
      </c>
    </row>
    <row r="43" spans="1:20" ht="15" customHeight="1" x14ac:dyDescent="0.3">
      <c r="A43" s="126">
        <v>2</v>
      </c>
      <c r="B43" s="167"/>
      <c r="C43" s="168"/>
      <c r="D43" s="168"/>
      <c r="E43" s="169"/>
      <c r="F43" s="112"/>
      <c r="G43" s="126">
        <v>2</v>
      </c>
      <c r="H43" s="167"/>
      <c r="I43" s="168"/>
      <c r="J43" s="168"/>
      <c r="K43" s="169"/>
      <c r="S43" s="102">
        <f t="shared" si="9"/>
        <v>0</v>
      </c>
      <c r="T43" s="101">
        <f t="shared" si="1"/>
        <v>30</v>
      </c>
    </row>
    <row r="44" spans="1:20" ht="15" customHeight="1" x14ac:dyDescent="0.3">
      <c r="A44" s="126">
        <v>3</v>
      </c>
      <c r="B44" s="167"/>
      <c r="C44" s="168"/>
      <c r="D44" s="168"/>
      <c r="E44" s="169"/>
      <c r="F44" s="112"/>
      <c r="G44" s="126">
        <v>3</v>
      </c>
      <c r="H44" s="167"/>
      <c r="I44" s="168"/>
      <c r="J44" s="168"/>
      <c r="K44" s="169"/>
      <c r="S44" s="102">
        <f t="shared" ref="S44:S47" si="10">H26</f>
        <v>0</v>
      </c>
      <c r="T44" s="101">
        <f t="shared" si="1"/>
        <v>30</v>
      </c>
    </row>
    <row r="45" spans="1:20" ht="15" customHeight="1" thickBot="1" x14ac:dyDescent="0.35">
      <c r="A45" s="127">
        <v>4</v>
      </c>
      <c r="B45" s="160"/>
      <c r="C45" s="161"/>
      <c r="D45" s="161"/>
      <c r="E45" s="162"/>
      <c r="F45" s="112"/>
      <c r="G45" s="127">
        <v>4</v>
      </c>
      <c r="H45" s="160"/>
      <c r="I45" s="161"/>
      <c r="J45" s="161"/>
      <c r="K45" s="162"/>
      <c r="S45" s="102">
        <f t="shared" si="10"/>
        <v>0</v>
      </c>
      <c r="T45" s="101">
        <f t="shared" si="1"/>
        <v>30</v>
      </c>
    </row>
    <row r="46" spans="1:20" ht="15" customHeight="1" x14ac:dyDescent="0.3">
      <c r="A46" s="103"/>
      <c r="B46" s="122" t="s">
        <v>37</v>
      </c>
      <c r="C46" s="122"/>
      <c r="D46" s="170" t="str">
        <f>IF(ISNA(VLOOKUP(C40,$P$8:$Q$17,2,0)), "", VLOOKUP(C40,$P$8:$Q$17,2,0))</f>
        <v/>
      </c>
      <c r="E46" s="170"/>
      <c r="F46" s="103"/>
      <c r="G46" s="103"/>
      <c r="H46" s="122" t="s">
        <v>37</v>
      </c>
      <c r="I46" s="122"/>
      <c r="J46" s="170" t="str">
        <f>IF(ISNA(VLOOKUP(I40,$P$8:$Q$17,2,0)), "", VLOOKUP(I40,$P$8:$Q$17,2,0))</f>
        <v/>
      </c>
      <c r="K46" s="170"/>
      <c r="S46" s="102">
        <f t="shared" si="10"/>
        <v>0</v>
      </c>
      <c r="T46" s="101">
        <f t="shared" si="1"/>
        <v>30</v>
      </c>
    </row>
    <row r="47" spans="1:20" ht="15" customHeight="1" thickBot="1" x14ac:dyDescent="0.35">
      <c r="A47" s="112"/>
      <c r="B47" s="132"/>
      <c r="C47" s="132"/>
      <c r="D47" s="132"/>
      <c r="E47" s="132"/>
      <c r="F47" s="112"/>
      <c r="G47" s="112"/>
      <c r="H47" s="132"/>
      <c r="I47" s="132"/>
      <c r="J47" s="132"/>
      <c r="K47" s="132"/>
      <c r="S47" s="102">
        <f t="shared" si="10"/>
        <v>0</v>
      </c>
      <c r="T47" s="101">
        <f t="shared" si="1"/>
        <v>30</v>
      </c>
    </row>
    <row r="48" spans="1:20" ht="15" customHeight="1" x14ac:dyDescent="0.3">
      <c r="A48" s="171" t="s">
        <v>28</v>
      </c>
      <c r="B48" s="172"/>
      <c r="C48" s="173"/>
      <c r="D48" s="173"/>
      <c r="E48" s="174"/>
      <c r="F48" s="103"/>
      <c r="G48" s="171" t="s">
        <v>28</v>
      </c>
      <c r="H48" s="172"/>
      <c r="I48" s="173"/>
      <c r="J48" s="173"/>
      <c r="K48" s="174"/>
      <c r="S48" s="102">
        <f t="shared" ref="S48:S51" si="11">H34</f>
        <v>0</v>
      </c>
      <c r="T48" s="101">
        <f t="shared" si="1"/>
        <v>30</v>
      </c>
    </row>
    <row r="49" spans="1:20" ht="15" customHeight="1" x14ac:dyDescent="0.3">
      <c r="A49" s="163" t="s">
        <v>29</v>
      </c>
      <c r="B49" s="164"/>
      <c r="C49" s="165"/>
      <c r="D49" s="165"/>
      <c r="E49" s="166"/>
      <c r="F49" s="103"/>
      <c r="G49" s="163" t="s">
        <v>29</v>
      </c>
      <c r="H49" s="164"/>
      <c r="I49" s="165"/>
      <c r="J49" s="165"/>
      <c r="K49" s="166"/>
      <c r="S49" s="102">
        <f t="shared" si="11"/>
        <v>0</v>
      </c>
      <c r="T49" s="101">
        <f t="shared" si="1"/>
        <v>30</v>
      </c>
    </row>
    <row r="50" spans="1:20" ht="15" customHeight="1" x14ac:dyDescent="0.3">
      <c r="A50" s="125">
        <v>1</v>
      </c>
      <c r="B50" s="167"/>
      <c r="C50" s="168"/>
      <c r="D50" s="168"/>
      <c r="E50" s="169"/>
      <c r="F50" s="112"/>
      <c r="G50" s="125">
        <v>1</v>
      </c>
      <c r="H50" s="167"/>
      <c r="I50" s="168"/>
      <c r="J50" s="168"/>
      <c r="K50" s="169"/>
      <c r="S50" s="102">
        <f t="shared" si="11"/>
        <v>0</v>
      </c>
      <c r="T50" s="101">
        <f t="shared" si="1"/>
        <v>30</v>
      </c>
    </row>
    <row r="51" spans="1:20" ht="15" customHeight="1" x14ac:dyDescent="0.3">
      <c r="A51" s="126">
        <v>2</v>
      </c>
      <c r="B51" s="167"/>
      <c r="C51" s="168"/>
      <c r="D51" s="168"/>
      <c r="E51" s="169"/>
      <c r="F51" s="112"/>
      <c r="G51" s="126">
        <v>2</v>
      </c>
      <c r="H51" s="167"/>
      <c r="I51" s="168"/>
      <c r="J51" s="168"/>
      <c r="K51" s="169"/>
      <c r="S51" s="102">
        <f t="shared" si="11"/>
        <v>0</v>
      </c>
      <c r="T51" s="101">
        <f t="shared" si="1"/>
        <v>30</v>
      </c>
    </row>
    <row r="52" spans="1:20" ht="15" customHeight="1" x14ac:dyDescent="0.3">
      <c r="A52" s="126">
        <v>3</v>
      </c>
      <c r="B52" s="167"/>
      <c r="C52" s="168"/>
      <c r="D52" s="168"/>
      <c r="E52" s="169"/>
      <c r="F52" s="112"/>
      <c r="G52" s="126">
        <v>3</v>
      </c>
      <c r="H52" s="167"/>
      <c r="I52" s="168"/>
      <c r="J52" s="168"/>
      <c r="K52" s="169"/>
      <c r="S52" s="102">
        <f t="shared" ref="S52:S55" si="12">H42</f>
        <v>0</v>
      </c>
      <c r="T52" s="101">
        <f t="shared" si="1"/>
        <v>30</v>
      </c>
    </row>
    <row r="53" spans="1:20" ht="15" customHeight="1" thickBot="1" x14ac:dyDescent="0.35">
      <c r="A53" s="127">
        <v>4</v>
      </c>
      <c r="B53" s="160"/>
      <c r="C53" s="161"/>
      <c r="D53" s="161"/>
      <c r="E53" s="162"/>
      <c r="F53" s="112"/>
      <c r="G53" s="127">
        <v>4</v>
      </c>
      <c r="H53" s="160"/>
      <c r="I53" s="161"/>
      <c r="J53" s="161"/>
      <c r="K53" s="162"/>
      <c r="S53" s="102">
        <f t="shared" si="12"/>
        <v>0</v>
      </c>
      <c r="T53" s="101">
        <f t="shared" si="1"/>
        <v>30</v>
      </c>
    </row>
    <row r="54" spans="1:20" ht="15" customHeight="1" x14ac:dyDescent="0.3">
      <c r="A54" s="103"/>
      <c r="B54" s="122" t="s">
        <v>37</v>
      </c>
      <c r="C54" s="122"/>
      <c r="D54" s="170" t="str">
        <f>IF(ISNA(VLOOKUP(C48,$P$8:$Q$17,2,0)), "", VLOOKUP(C48,$P$8:$Q$17,2,0))</f>
        <v/>
      </c>
      <c r="E54" s="170"/>
      <c r="F54" s="103"/>
      <c r="G54" s="103"/>
      <c r="H54" s="122" t="s">
        <v>37</v>
      </c>
      <c r="I54" s="122"/>
      <c r="J54" s="170" t="str">
        <f>IF(ISNA(VLOOKUP(I48,$P$8:$Q$17,2,0)), "", VLOOKUP(I48,$P$8:$Q$17,2,0))</f>
        <v/>
      </c>
      <c r="K54" s="170"/>
      <c r="S54" s="102">
        <f t="shared" si="12"/>
        <v>0</v>
      </c>
      <c r="T54" s="101">
        <f t="shared" si="1"/>
        <v>30</v>
      </c>
    </row>
    <row r="55" spans="1:20" ht="15" customHeight="1" thickBot="1" x14ac:dyDescent="0.35">
      <c r="A55" s="112"/>
      <c r="B55" s="132"/>
      <c r="C55" s="132"/>
      <c r="D55" s="132"/>
      <c r="E55" s="132"/>
      <c r="F55" s="112"/>
      <c r="G55" s="112"/>
      <c r="H55" s="132"/>
      <c r="I55" s="132"/>
      <c r="J55" s="132"/>
      <c r="K55" s="132"/>
      <c r="S55" s="102">
        <f t="shared" si="12"/>
        <v>0</v>
      </c>
      <c r="T55" s="101">
        <f t="shared" si="1"/>
        <v>30</v>
      </c>
    </row>
    <row r="56" spans="1:20" ht="15" customHeight="1" x14ac:dyDescent="0.3">
      <c r="A56" s="171" t="s">
        <v>28</v>
      </c>
      <c r="B56" s="172"/>
      <c r="C56" s="173"/>
      <c r="D56" s="173"/>
      <c r="E56" s="174"/>
      <c r="F56" s="103"/>
      <c r="G56" s="171" t="s">
        <v>28</v>
      </c>
      <c r="H56" s="172"/>
      <c r="I56" s="173"/>
      <c r="J56" s="173"/>
      <c r="K56" s="174"/>
      <c r="L56" s="103"/>
      <c r="S56" s="102">
        <f t="shared" ref="S56:S59" si="13">H50</f>
        <v>0</v>
      </c>
      <c r="T56" s="101">
        <f t="shared" si="1"/>
        <v>30</v>
      </c>
    </row>
    <row r="57" spans="1:20" ht="15.6" x14ac:dyDescent="0.3">
      <c r="A57" s="163" t="s">
        <v>29</v>
      </c>
      <c r="B57" s="164"/>
      <c r="C57" s="165"/>
      <c r="D57" s="165"/>
      <c r="E57" s="166"/>
      <c r="F57" s="103"/>
      <c r="G57" s="163" t="s">
        <v>29</v>
      </c>
      <c r="H57" s="164"/>
      <c r="I57" s="165"/>
      <c r="J57" s="165"/>
      <c r="K57" s="166"/>
      <c r="S57" s="102">
        <f t="shared" si="13"/>
        <v>0</v>
      </c>
      <c r="T57" s="101">
        <f t="shared" si="1"/>
        <v>30</v>
      </c>
    </row>
    <row r="58" spans="1:20" ht="15.6" x14ac:dyDescent="0.3">
      <c r="A58" s="125">
        <v>1</v>
      </c>
      <c r="B58" s="167"/>
      <c r="C58" s="168"/>
      <c r="D58" s="168"/>
      <c r="E58" s="169"/>
      <c r="F58" s="112"/>
      <c r="G58" s="125">
        <v>1</v>
      </c>
      <c r="H58" s="167"/>
      <c r="I58" s="168"/>
      <c r="J58" s="168"/>
      <c r="K58" s="169"/>
      <c r="L58" s="103"/>
      <c r="S58" s="102">
        <f t="shared" si="13"/>
        <v>0</v>
      </c>
      <c r="T58" s="101">
        <f t="shared" si="1"/>
        <v>30</v>
      </c>
    </row>
    <row r="59" spans="1:20" ht="15.6" x14ac:dyDescent="0.3">
      <c r="A59" s="126">
        <v>2</v>
      </c>
      <c r="B59" s="167"/>
      <c r="C59" s="168"/>
      <c r="D59" s="168"/>
      <c r="E59" s="169"/>
      <c r="F59" s="112"/>
      <c r="G59" s="126">
        <v>2</v>
      </c>
      <c r="H59" s="167"/>
      <c r="I59" s="168"/>
      <c r="J59" s="168"/>
      <c r="K59" s="169"/>
      <c r="L59" s="103"/>
      <c r="S59" s="102">
        <f t="shared" si="13"/>
        <v>0</v>
      </c>
      <c r="T59" s="101">
        <f t="shared" si="1"/>
        <v>30</v>
      </c>
    </row>
    <row r="60" spans="1:20" ht="15.6" x14ac:dyDescent="0.3">
      <c r="A60" s="126">
        <v>3</v>
      </c>
      <c r="B60" s="167"/>
      <c r="C60" s="168"/>
      <c r="D60" s="168"/>
      <c r="E60" s="169"/>
      <c r="F60" s="112"/>
      <c r="G60" s="126">
        <v>3</v>
      </c>
      <c r="H60" s="167"/>
      <c r="I60" s="168"/>
      <c r="J60" s="168"/>
      <c r="K60" s="169"/>
      <c r="L60" s="103"/>
      <c r="S60" s="102">
        <f t="shared" ref="S60:S63" si="14">H58</f>
        <v>0</v>
      </c>
      <c r="T60" s="101">
        <f t="shared" si="1"/>
        <v>30</v>
      </c>
    </row>
    <row r="61" spans="1:20" ht="16.2" thickBot="1" x14ac:dyDescent="0.35">
      <c r="A61" s="127">
        <v>4</v>
      </c>
      <c r="B61" s="160"/>
      <c r="C61" s="161"/>
      <c r="D61" s="161"/>
      <c r="E61" s="162"/>
      <c r="F61" s="112"/>
      <c r="G61" s="127">
        <v>4</v>
      </c>
      <c r="H61" s="160"/>
      <c r="I61" s="161"/>
      <c r="J61" s="161"/>
      <c r="K61" s="162"/>
      <c r="L61" s="103"/>
      <c r="S61" s="102">
        <f t="shared" si="14"/>
        <v>0</v>
      </c>
      <c r="T61" s="101">
        <f t="shared" si="1"/>
        <v>30</v>
      </c>
    </row>
    <row r="62" spans="1:20" ht="15.6" x14ac:dyDescent="0.3">
      <c r="A62" s="103"/>
      <c r="B62" s="122" t="s">
        <v>37</v>
      </c>
      <c r="C62" s="122"/>
      <c r="D62" s="170" t="str">
        <f>IF(ISNA(VLOOKUP(C56,$P$8:$Q$17,2,0)), "", VLOOKUP(C56,$P$8:$Q$17,2,0))</f>
        <v/>
      </c>
      <c r="E62" s="170"/>
      <c r="F62" s="103"/>
      <c r="G62" s="103"/>
      <c r="H62" s="122" t="s">
        <v>37</v>
      </c>
      <c r="I62" s="122"/>
      <c r="J62" s="170" t="str">
        <f>IF(ISNA(VLOOKUP(I56,$P$8:$Q$17,2,0)), "", VLOOKUP(I56,$P$8:$Q$17,2,0))</f>
        <v/>
      </c>
      <c r="K62" s="170"/>
      <c r="L62" s="103"/>
      <c r="S62" s="102">
        <f t="shared" si="14"/>
        <v>0</v>
      </c>
      <c r="T62" s="101">
        <f t="shared" si="1"/>
        <v>30</v>
      </c>
    </row>
    <row r="63" spans="1:20" ht="15.6" x14ac:dyDescent="0.3">
      <c r="A63" s="103"/>
      <c r="B63" s="124"/>
      <c r="C63" s="124"/>
      <c r="D63" s="104"/>
      <c r="E63" s="104"/>
      <c r="F63" s="103"/>
      <c r="G63" s="103"/>
      <c r="H63" s="124"/>
      <c r="I63" s="124"/>
      <c r="J63" s="104"/>
      <c r="K63" s="104"/>
      <c r="L63" s="103"/>
      <c r="S63" s="102">
        <f t="shared" si="14"/>
        <v>0</v>
      </c>
      <c r="T63" s="101">
        <f t="shared" si="1"/>
        <v>30</v>
      </c>
    </row>
    <row r="64" spans="1:20" ht="25.2" x14ac:dyDescent="0.45">
      <c r="A64" s="113" t="s">
        <v>92</v>
      </c>
      <c r="B64" s="105"/>
      <c r="C64" s="103"/>
      <c r="D64" s="103"/>
      <c r="E64" s="103"/>
      <c r="F64" s="103"/>
      <c r="G64" s="103"/>
      <c r="H64" s="103"/>
      <c r="I64" s="103"/>
      <c r="J64" s="103"/>
      <c r="K64" s="103"/>
      <c r="L64" s="103"/>
    </row>
    <row r="65" spans="1:12" ht="15.6" x14ac:dyDescent="0.3">
      <c r="A65" s="104"/>
      <c r="B65" s="104"/>
      <c r="C65" s="104"/>
      <c r="D65" s="104"/>
      <c r="E65" s="104"/>
      <c r="F65" s="103"/>
      <c r="G65" s="104"/>
      <c r="H65" s="104"/>
      <c r="I65" s="104"/>
      <c r="J65" s="104"/>
      <c r="K65" s="104"/>
      <c r="L65" s="103"/>
    </row>
    <row r="66" spans="1:12" ht="15.6" x14ac:dyDescent="0.3">
      <c r="A66" s="123"/>
      <c r="B66" s="123"/>
      <c r="C66" s="103"/>
      <c r="D66" s="103"/>
      <c r="E66" s="103"/>
      <c r="F66" s="103"/>
      <c r="G66" s="123"/>
      <c r="H66" s="123"/>
      <c r="I66" s="103"/>
      <c r="J66" s="103"/>
      <c r="K66" s="103"/>
      <c r="L66" s="103"/>
    </row>
    <row r="67" spans="1:12" ht="15.6" x14ac:dyDescent="0.3">
      <c r="A67" s="112"/>
      <c r="B67" s="108"/>
      <c r="C67" s="108"/>
      <c r="D67" s="108"/>
      <c r="E67" s="108"/>
      <c r="F67" s="112"/>
      <c r="G67" s="112"/>
      <c r="H67" s="108"/>
      <c r="I67" s="108"/>
      <c r="J67" s="108"/>
      <c r="K67" s="108"/>
      <c r="L67" s="103"/>
    </row>
    <row r="68" spans="1:12" ht="15.6" x14ac:dyDescent="0.3">
      <c r="A68" s="112"/>
      <c r="B68" s="108"/>
      <c r="C68" s="108"/>
      <c r="D68" s="108"/>
      <c r="E68" s="108"/>
      <c r="F68" s="112"/>
      <c r="G68" s="112"/>
      <c r="H68" s="108"/>
      <c r="I68" s="108"/>
      <c r="J68" s="108"/>
      <c r="K68" s="108"/>
      <c r="L68" s="103"/>
    </row>
    <row r="69" spans="1:12" ht="15.6" x14ac:dyDescent="0.3">
      <c r="A69" s="112"/>
      <c r="B69" s="108"/>
      <c r="C69" s="108"/>
      <c r="D69" s="108"/>
      <c r="E69" s="108"/>
      <c r="F69" s="112"/>
      <c r="G69" s="112"/>
      <c r="H69" s="108"/>
      <c r="I69" s="108"/>
      <c r="J69" s="108"/>
      <c r="K69" s="108"/>
      <c r="L69" s="103"/>
    </row>
    <row r="70" spans="1:12" ht="15.6" x14ac:dyDescent="0.3">
      <c r="A70" s="103"/>
      <c r="B70" s="124"/>
      <c r="C70" s="124"/>
      <c r="D70" s="104"/>
      <c r="E70" s="104"/>
      <c r="F70" s="103"/>
      <c r="G70" s="103"/>
      <c r="H70" s="124"/>
      <c r="I70" s="124"/>
      <c r="J70" s="104"/>
      <c r="K70" s="104"/>
      <c r="L70" s="103"/>
    </row>
    <row r="71" spans="1:12" ht="15.6" x14ac:dyDescent="0.3">
      <c r="A71" s="103"/>
      <c r="B71" s="105"/>
      <c r="C71" s="103"/>
      <c r="D71" s="103"/>
      <c r="E71" s="103"/>
      <c r="F71" s="103"/>
      <c r="G71" s="103"/>
      <c r="H71" s="103"/>
      <c r="I71" s="103"/>
      <c r="J71" s="103"/>
      <c r="K71" s="103"/>
      <c r="L71" s="103"/>
    </row>
    <row r="72" spans="1:12" ht="15.6" x14ac:dyDescent="0.3">
      <c r="A72" s="104"/>
      <c r="B72" s="104"/>
      <c r="C72" s="104"/>
      <c r="D72" s="104"/>
      <c r="E72" s="104"/>
      <c r="F72" s="103"/>
      <c r="G72" s="104"/>
      <c r="H72" s="104"/>
      <c r="I72" s="104"/>
      <c r="J72" s="104"/>
      <c r="K72" s="104"/>
      <c r="L72" s="103"/>
    </row>
    <row r="73" spans="1:12" ht="15.6" x14ac:dyDescent="0.3">
      <c r="A73" s="123"/>
      <c r="B73" s="123"/>
      <c r="C73" s="103"/>
      <c r="D73" s="103"/>
      <c r="E73" s="103"/>
      <c r="F73" s="103"/>
      <c r="G73" s="123"/>
      <c r="H73" s="123"/>
      <c r="I73" s="103"/>
      <c r="J73" s="103"/>
      <c r="K73" s="103"/>
      <c r="L73" s="103"/>
    </row>
    <row r="74" spans="1:12" ht="15.6" x14ac:dyDescent="0.3">
      <c r="A74" s="112"/>
      <c r="B74" s="108"/>
      <c r="C74" s="108"/>
      <c r="D74" s="108"/>
      <c r="E74" s="108"/>
      <c r="F74" s="112"/>
      <c r="G74" s="112"/>
      <c r="H74" s="108"/>
      <c r="I74" s="108"/>
      <c r="J74" s="108"/>
      <c r="K74" s="108"/>
      <c r="L74" s="103"/>
    </row>
    <row r="75" spans="1:12" ht="15.6" x14ac:dyDescent="0.3">
      <c r="A75" s="112"/>
      <c r="B75" s="108"/>
      <c r="C75" s="108"/>
      <c r="D75" s="108"/>
      <c r="E75" s="108"/>
      <c r="F75" s="112"/>
      <c r="G75" s="112"/>
      <c r="H75" s="108"/>
      <c r="I75" s="108"/>
      <c r="J75" s="108"/>
      <c r="K75" s="108"/>
      <c r="L75" s="103"/>
    </row>
    <row r="76" spans="1:12" ht="15.6" x14ac:dyDescent="0.3">
      <c r="A76" s="112"/>
      <c r="B76" s="108"/>
      <c r="C76" s="108"/>
      <c r="D76" s="108"/>
      <c r="E76" s="108"/>
      <c r="F76" s="112"/>
      <c r="G76" s="112"/>
      <c r="H76" s="108"/>
      <c r="I76" s="108"/>
      <c r="J76" s="108"/>
      <c r="K76" s="108"/>
      <c r="L76" s="103"/>
    </row>
    <row r="77" spans="1:12" ht="16.5" customHeight="1" x14ac:dyDescent="0.3">
      <c r="A77" s="103"/>
      <c r="B77" s="124"/>
      <c r="C77" s="124"/>
      <c r="D77" s="104"/>
      <c r="E77" s="104"/>
      <c r="F77" s="103"/>
      <c r="G77" s="103"/>
      <c r="H77" s="124"/>
      <c r="I77" s="124"/>
      <c r="J77" s="104"/>
      <c r="K77" s="104"/>
      <c r="L77" s="103"/>
    </row>
    <row r="78" spans="1:12" x14ac:dyDescent="0.25"/>
    <row r="79" spans="1:12" x14ac:dyDescent="0.25"/>
    <row r="80" spans="1:12" x14ac:dyDescent="0.25"/>
    <row r="81" x14ac:dyDescent="0.25"/>
    <row r="82" x14ac:dyDescent="0.25"/>
    <row r="83" x14ac:dyDescent="0.25"/>
    <row r="84" x14ac:dyDescent="0.25"/>
    <row r="85" x14ac:dyDescent="0.25"/>
  </sheetData>
  <sheetProtection algorithmName="SHA-512" hashValue="3ikGNhthDTgSTKL6/j794Qw+0ER/Ei0BTxGssYVhNDlrWLU8GuaDdzXx7rPgHyfyyPQA1vMeZaz9RHdgXn6T/Q==" saltValue="QXeib4RrqawINASv2P587A==" spinCount="100000" sheet="1" objects="1" scenarios="1"/>
  <mergeCells count="132">
    <mergeCell ref="B58:E58"/>
    <mergeCell ref="H58:K58"/>
    <mergeCell ref="B59:E59"/>
    <mergeCell ref="H59:K59"/>
    <mergeCell ref="D62:E62"/>
    <mergeCell ref="J62:K62"/>
    <mergeCell ref="D54:E54"/>
    <mergeCell ref="J54:K54"/>
    <mergeCell ref="A56:B56"/>
    <mergeCell ref="C56:E56"/>
    <mergeCell ref="G56:H56"/>
    <mergeCell ref="I56:K56"/>
    <mergeCell ref="A57:B57"/>
    <mergeCell ref="C57:E57"/>
    <mergeCell ref="G57:H57"/>
    <mergeCell ref="I57:K57"/>
    <mergeCell ref="D46:E46"/>
    <mergeCell ref="J46:K46"/>
    <mergeCell ref="A48:B48"/>
    <mergeCell ref="C48:E48"/>
    <mergeCell ref="G48:H48"/>
    <mergeCell ref="I48:K48"/>
    <mergeCell ref="B50:E50"/>
    <mergeCell ref="H50:K50"/>
    <mergeCell ref="B51:E51"/>
    <mergeCell ref="H51:K51"/>
    <mergeCell ref="C41:E41"/>
    <mergeCell ref="G41:H41"/>
    <mergeCell ref="I41:K41"/>
    <mergeCell ref="B42:E42"/>
    <mergeCell ref="H42:K42"/>
    <mergeCell ref="B43:E43"/>
    <mergeCell ref="H43:K43"/>
    <mergeCell ref="B44:E44"/>
    <mergeCell ref="H44:K44"/>
    <mergeCell ref="A33:B33"/>
    <mergeCell ref="C33:E33"/>
    <mergeCell ref="G33:H33"/>
    <mergeCell ref="I33:K33"/>
    <mergeCell ref="B34:E34"/>
    <mergeCell ref="H34:K34"/>
    <mergeCell ref="B35:E35"/>
    <mergeCell ref="H35:K35"/>
    <mergeCell ref="B36:E36"/>
    <mergeCell ref="H36:K36"/>
    <mergeCell ref="H27:K27"/>
    <mergeCell ref="B28:E28"/>
    <mergeCell ref="H28:K28"/>
    <mergeCell ref="B29:E29"/>
    <mergeCell ref="H29:K29"/>
    <mergeCell ref="D30:E30"/>
    <mergeCell ref="J30:K30"/>
    <mergeCell ref="A32:B32"/>
    <mergeCell ref="C32:E32"/>
    <mergeCell ref="G32:H32"/>
    <mergeCell ref="I32:K32"/>
    <mergeCell ref="B27:E27"/>
    <mergeCell ref="D22:E22"/>
    <mergeCell ref="J22:K22"/>
    <mergeCell ref="A24:B24"/>
    <mergeCell ref="C24:E24"/>
    <mergeCell ref="G24:H24"/>
    <mergeCell ref="B11:E11"/>
    <mergeCell ref="H11:K11"/>
    <mergeCell ref="B13:E13"/>
    <mergeCell ref="H13:K13"/>
    <mergeCell ref="D14:E14"/>
    <mergeCell ref="J14:K14"/>
    <mergeCell ref="A17:B17"/>
    <mergeCell ref="C17:E17"/>
    <mergeCell ref="G17:H17"/>
    <mergeCell ref="I17:K17"/>
    <mergeCell ref="C16:E16"/>
    <mergeCell ref="G16:H16"/>
    <mergeCell ref="I16:K16"/>
    <mergeCell ref="J4:K4"/>
    <mergeCell ref="A1:K1"/>
    <mergeCell ref="A3:K3"/>
    <mergeCell ref="D5:K5"/>
    <mergeCell ref="A8:B8"/>
    <mergeCell ref="C8:E8"/>
    <mergeCell ref="G8:H8"/>
    <mergeCell ref="I8:K8"/>
    <mergeCell ref="A2:K2"/>
    <mergeCell ref="A9:B9"/>
    <mergeCell ref="C9:E9"/>
    <mergeCell ref="G9:H9"/>
    <mergeCell ref="I9:K9"/>
    <mergeCell ref="B10:E10"/>
    <mergeCell ref="B12:E12"/>
    <mergeCell ref="B26:E26"/>
    <mergeCell ref="I24:K24"/>
    <mergeCell ref="A25:B25"/>
    <mergeCell ref="C25:E25"/>
    <mergeCell ref="G25:H25"/>
    <mergeCell ref="I25:K25"/>
    <mergeCell ref="B18:E18"/>
    <mergeCell ref="B19:E19"/>
    <mergeCell ref="H18:K18"/>
    <mergeCell ref="H19:K19"/>
    <mergeCell ref="H10:K10"/>
    <mergeCell ref="H12:K12"/>
    <mergeCell ref="A16:B16"/>
    <mergeCell ref="H26:K26"/>
    <mergeCell ref="B20:E20"/>
    <mergeCell ref="H20:K20"/>
    <mergeCell ref="B21:E21"/>
    <mergeCell ref="H21:K21"/>
    <mergeCell ref="M34:P34"/>
    <mergeCell ref="H45:K45"/>
    <mergeCell ref="A49:B49"/>
    <mergeCell ref="C49:E49"/>
    <mergeCell ref="G49:H49"/>
    <mergeCell ref="I49:K49"/>
    <mergeCell ref="B60:E60"/>
    <mergeCell ref="B61:E61"/>
    <mergeCell ref="H60:K60"/>
    <mergeCell ref="H61:K61"/>
    <mergeCell ref="B45:E45"/>
    <mergeCell ref="B52:E52"/>
    <mergeCell ref="B53:E53"/>
    <mergeCell ref="H52:K52"/>
    <mergeCell ref="H53:K53"/>
    <mergeCell ref="B37:E37"/>
    <mergeCell ref="H37:K37"/>
    <mergeCell ref="D38:E38"/>
    <mergeCell ref="J38:K38"/>
    <mergeCell ref="A40:B40"/>
    <mergeCell ref="C40:E40"/>
    <mergeCell ref="G40:H40"/>
    <mergeCell ref="I40:K40"/>
    <mergeCell ref="A41:B41"/>
  </mergeCells>
  <dataValidations count="2">
    <dataValidation type="list" allowBlank="1" showInputMessage="1" showErrorMessage="1" sqref="C65:E65 C23:E23 I65:K65 I23:K23 C72:E72 I72:K72" xr:uid="{00000000-0002-0000-0200-000000000000}">
      <formula1>$P$8:$P$15</formula1>
    </dataValidation>
    <dataValidation type="list" allowBlank="1" showInputMessage="1" showErrorMessage="1" sqref="I8:K8 C8:E8 C16:E16 I16:K16 I24:K24 C24:E24 C32:E32 I32:K32 C40:E40 I40:K40 I48:K48 C48:E48 C56:E56 I56:K56" xr:uid="{46263800-2DEB-4B0A-8F6A-6DAB5A42F458}">
      <formula1>$P$8:$P$17</formula1>
    </dataValidation>
  </dataValidations>
  <printOptions horizontalCentered="1"/>
  <pageMargins left="0.23622047244094491" right="0.23622047244094491" top="0.27" bottom="0.2" header="0.2" footer="0.22"/>
  <pageSetup paperSize="9" scale="70" orientation="portrait" r:id="rId1"/>
  <headerFooter alignWithMargins="0"/>
  <rowBreaks count="1" manualBreakCount="1">
    <brk id="63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'1 Form A'!$B$11:$B$60</xm:f>
          </x14:formula1>
          <xm:sqref>U9 B10:B13 H10:H13 B18:B21 H18:H21 B26:B29 H26:H29 H39 H47 B55 H34:H37 H55 H42:H45 H50:H53 B50:B53 B67:B69 H67:H69 B74:B76 H74:H76 B34:B37 B39 B42:B45 B47 H58:H61 B58:B61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J45"/>
  <sheetViews>
    <sheetView showGridLines="0" zoomScale="70" zoomScaleNormal="70" workbookViewId="0">
      <selection activeCell="B4" sqref="B4"/>
    </sheetView>
  </sheetViews>
  <sheetFormatPr defaultColWidth="0" defaultRowHeight="29.25" customHeight="1" zeroHeight="1" x14ac:dyDescent="0.25"/>
  <cols>
    <col min="1" max="1" width="9.109375" style="1" customWidth="1"/>
    <col min="2" max="2" width="37.6640625" style="1" customWidth="1"/>
    <col min="3" max="3" width="12.5546875" style="1" bestFit="1" customWidth="1"/>
    <col min="4" max="4" width="23.6640625" style="1" bestFit="1" customWidth="1"/>
    <col min="5" max="5" width="26.33203125" style="1" bestFit="1" customWidth="1"/>
    <col min="6" max="8" width="22.33203125" style="1" customWidth="1"/>
    <col min="9" max="9" width="24.6640625" style="1" bestFit="1" customWidth="1"/>
    <col min="10" max="10" width="9.109375" style="1" customWidth="1"/>
    <col min="11" max="16384" width="9.109375" style="1" hidden="1"/>
  </cols>
  <sheetData>
    <row r="1" spans="1:9" ht="29.25" customHeight="1" x14ac:dyDescent="0.25">
      <c r="A1" s="180" t="s">
        <v>80</v>
      </c>
      <c r="B1" s="180"/>
      <c r="C1" s="180"/>
      <c r="D1" s="180"/>
      <c r="E1" s="180"/>
      <c r="F1" s="180"/>
      <c r="G1" s="180"/>
      <c r="H1" s="180"/>
      <c r="I1" s="180"/>
    </row>
    <row r="2" spans="1:9" ht="29.2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ht="29.25" customHeight="1" x14ac:dyDescent="0.25">
      <c r="A3" s="2" t="s">
        <v>72</v>
      </c>
      <c r="B3" s="2" t="s">
        <v>73</v>
      </c>
      <c r="C3" s="2" t="s">
        <v>3</v>
      </c>
      <c r="D3" s="2" t="s">
        <v>74</v>
      </c>
      <c r="E3" s="2" t="s">
        <v>75</v>
      </c>
      <c r="F3" s="2" t="s">
        <v>76</v>
      </c>
      <c r="G3" s="2" t="s">
        <v>77</v>
      </c>
      <c r="H3" s="2" t="s">
        <v>78</v>
      </c>
      <c r="I3" s="2" t="s">
        <v>79</v>
      </c>
    </row>
    <row r="4" spans="1:9" ht="29.25" customHeight="1" x14ac:dyDescent="0.25">
      <c r="A4" s="3"/>
      <c r="B4" s="3"/>
      <c r="C4" s="3"/>
      <c r="D4" s="3"/>
      <c r="E4" s="3"/>
      <c r="F4" s="4"/>
      <c r="G4" s="4"/>
      <c r="H4" s="4"/>
      <c r="I4" s="5"/>
    </row>
    <row r="5" spans="1:9" ht="29.25" customHeight="1" x14ac:dyDescent="0.25">
      <c r="A5" s="3"/>
      <c r="B5" s="3"/>
      <c r="C5" s="3"/>
      <c r="D5" s="3"/>
      <c r="E5" s="3"/>
      <c r="F5" s="4"/>
      <c r="G5" s="4"/>
      <c r="H5" s="4"/>
      <c r="I5" s="5"/>
    </row>
    <row r="6" spans="1:9" ht="29.25" customHeight="1" x14ac:dyDescent="0.25">
      <c r="A6" s="3"/>
      <c r="B6" s="3"/>
      <c r="C6" s="3"/>
      <c r="D6" s="3"/>
      <c r="E6" s="3"/>
      <c r="F6" s="4"/>
      <c r="G6" s="4"/>
      <c r="H6" s="4"/>
      <c r="I6" s="5"/>
    </row>
    <row r="7" spans="1:9" ht="29.25" customHeight="1" x14ac:dyDescent="0.25">
      <c r="A7" s="3"/>
      <c r="B7" s="3"/>
      <c r="C7" s="3"/>
      <c r="D7" s="3"/>
      <c r="E7" s="3"/>
      <c r="F7" s="4"/>
      <c r="G7" s="4"/>
      <c r="H7" s="4"/>
      <c r="I7" s="5"/>
    </row>
    <row r="8" spans="1:9" ht="29.25" customHeight="1" x14ac:dyDescent="0.25">
      <c r="A8" s="3"/>
      <c r="B8" s="3"/>
      <c r="C8" s="3"/>
      <c r="D8" s="3"/>
      <c r="E8" s="3"/>
      <c r="F8" s="4"/>
      <c r="G8" s="4"/>
      <c r="H8" s="4"/>
      <c r="I8" s="5"/>
    </row>
    <row r="9" spans="1:9" ht="29.25" customHeight="1" x14ac:dyDescent="0.25">
      <c r="A9" s="3"/>
      <c r="B9" s="3"/>
      <c r="C9" s="3"/>
      <c r="D9" s="3"/>
      <c r="E9" s="3"/>
      <c r="F9" s="4"/>
      <c r="G9" s="4"/>
      <c r="H9" s="4"/>
      <c r="I9" s="5"/>
    </row>
    <row r="10" spans="1:9" ht="29.25" customHeight="1" x14ac:dyDescent="0.25">
      <c r="A10" s="3"/>
      <c r="B10" s="3"/>
      <c r="C10" s="3"/>
      <c r="D10" s="3"/>
      <c r="E10" s="3"/>
      <c r="F10" s="4"/>
      <c r="G10" s="4"/>
      <c r="H10" s="4"/>
      <c r="I10" s="5"/>
    </row>
    <row r="11" spans="1:9" ht="29.25" customHeight="1" x14ac:dyDescent="0.25">
      <c r="A11" s="3"/>
      <c r="B11" s="3"/>
      <c r="C11" s="3"/>
      <c r="D11" s="3"/>
      <c r="E11" s="3"/>
      <c r="F11" s="4"/>
      <c r="G11" s="4"/>
      <c r="H11" s="4"/>
      <c r="I11" s="5"/>
    </row>
    <row r="12" spans="1:9" ht="29.25" customHeight="1" x14ac:dyDescent="0.25">
      <c r="A12" s="3"/>
      <c r="B12" s="3"/>
      <c r="C12" s="3"/>
      <c r="D12" s="3"/>
      <c r="E12" s="3"/>
      <c r="F12" s="4"/>
      <c r="G12" s="4"/>
      <c r="H12" s="4"/>
      <c r="I12" s="5"/>
    </row>
    <row r="13" spans="1:9" ht="29.25" customHeight="1" x14ac:dyDescent="0.25">
      <c r="A13" s="3"/>
      <c r="B13" s="3"/>
      <c r="C13" s="3"/>
      <c r="D13" s="3"/>
      <c r="E13" s="3"/>
      <c r="F13" s="4"/>
      <c r="G13" s="4"/>
      <c r="H13" s="4"/>
      <c r="I13" s="5"/>
    </row>
    <row r="14" spans="1:9" ht="29.25" customHeight="1" x14ac:dyDescent="0.25">
      <c r="A14" s="3"/>
      <c r="B14" s="3"/>
      <c r="C14" s="3"/>
      <c r="D14" s="3"/>
      <c r="E14" s="3"/>
      <c r="F14" s="4"/>
      <c r="G14" s="4"/>
      <c r="H14" s="4"/>
      <c r="I14" s="5"/>
    </row>
    <row r="15" spans="1:9" ht="29.25" customHeight="1" x14ac:dyDescent="0.25">
      <c r="A15" s="3"/>
      <c r="B15" s="3"/>
      <c r="C15" s="3"/>
      <c r="D15" s="3"/>
      <c r="E15" s="3"/>
      <c r="F15" s="4"/>
      <c r="G15" s="4"/>
      <c r="H15" s="4"/>
      <c r="I15" s="5"/>
    </row>
    <row r="16" spans="1:9" ht="29.25" customHeight="1" x14ac:dyDescent="0.25">
      <c r="A16" s="3"/>
      <c r="B16" s="3"/>
      <c r="C16" s="3"/>
      <c r="D16" s="3"/>
      <c r="E16" s="3"/>
      <c r="F16" s="4"/>
      <c r="G16" s="4"/>
      <c r="H16" s="4"/>
      <c r="I16" s="5"/>
    </row>
    <row r="17" spans="1:9" ht="29.25" customHeight="1" x14ac:dyDescent="0.25">
      <c r="A17" s="3"/>
      <c r="B17" s="3"/>
      <c r="C17" s="3"/>
      <c r="D17" s="3"/>
      <c r="E17" s="3"/>
      <c r="F17" s="4"/>
      <c r="G17" s="4"/>
      <c r="H17" s="4"/>
      <c r="I17" s="5"/>
    </row>
    <row r="18" spans="1:9" ht="29.25" customHeight="1" x14ac:dyDescent="0.25">
      <c r="A18" s="3"/>
      <c r="B18" s="3"/>
      <c r="C18" s="3"/>
      <c r="D18" s="3"/>
      <c r="E18" s="3"/>
      <c r="F18" s="4"/>
      <c r="G18" s="4"/>
      <c r="H18" s="4"/>
      <c r="I18" s="5"/>
    </row>
    <row r="19" spans="1:9" ht="29.25" customHeight="1" x14ac:dyDescent="0.25">
      <c r="A19" s="3"/>
      <c r="B19" s="3"/>
      <c r="C19" s="3"/>
      <c r="D19" s="3"/>
      <c r="E19" s="3"/>
      <c r="F19" s="4"/>
      <c r="G19" s="4"/>
      <c r="H19" s="4"/>
      <c r="I19" s="5"/>
    </row>
    <row r="20" spans="1:9" ht="29.25" customHeight="1" x14ac:dyDescent="0.25">
      <c r="A20" s="3"/>
      <c r="B20" s="3"/>
      <c r="C20" s="3"/>
      <c r="D20" s="3"/>
      <c r="E20" s="3"/>
      <c r="F20" s="4"/>
      <c r="G20" s="4"/>
      <c r="H20" s="4"/>
      <c r="I20" s="5"/>
    </row>
    <row r="21" spans="1:9" ht="29.25" customHeight="1" x14ac:dyDescent="0.25">
      <c r="A21" s="3"/>
      <c r="B21" s="3"/>
      <c r="C21" s="3"/>
      <c r="D21" s="3"/>
      <c r="E21" s="3"/>
      <c r="F21" s="4"/>
      <c r="G21" s="4"/>
      <c r="H21" s="4"/>
      <c r="I21" s="5"/>
    </row>
    <row r="22" spans="1:9" ht="29.25" customHeight="1" x14ac:dyDescent="0.25">
      <c r="A22" s="3"/>
      <c r="B22" s="3"/>
      <c r="C22" s="3"/>
      <c r="D22" s="3"/>
      <c r="E22" s="3"/>
      <c r="F22" s="4"/>
      <c r="G22" s="4"/>
      <c r="H22" s="4"/>
      <c r="I22" s="5"/>
    </row>
    <row r="23" spans="1:9" ht="29.25" customHeight="1" x14ac:dyDescent="0.25">
      <c r="A23" s="3"/>
      <c r="B23" s="3"/>
      <c r="C23" s="3"/>
      <c r="D23" s="3"/>
      <c r="E23" s="3"/>
      <c r="F23" s="4"/>
      <c r="G23" s="4"/>
      <c r="H23" s="4"/>
      <c r="I23" s="5"/>
    </row>
    <row r="24" spans="1:9" ht="29.25" customHeight="1" x14ac:dyDescent="0.25">
      <c r="A24" s="3"/>
      <c r="B24" s="3"/>
      <c r="C24" s="3"/>
      <c r="D24" s="3"/>
      <c r="E24" s="3"/>
      <c r="F24" s="4"/>
      <c r="G24" s="4"/>
      <c r="H24" s="4"/>
      <c r="I24" s="5"/>
    </row>
    <row r="25" spans="1:9" ht="29.25" customHeight="1" x14ac:dyDescent="0.25">
      <c r="A25" s="3"/>
      <c r="B25" s="3"/>
      <c r="C25" s="3"/>
      <c r="D25" s="3"/>
      <c r="E25" s="3"/>
      <c r="F25" s="4"/>
      <c r="G25" s="4"/>
      <c r="H25" s="4"/>
      <c r="I25" s="5"/>
    </row>
    <row r="26" spans="1:9" ht="29.25" customHeight="1" x14ac:dyDescent="0.25">
      <c r="A26" s="3"/>
      <c r="B26" s="3"/>
      <c r="C26" s="3"/>
      <c r="D26" s="3"/>
      <c r="E26" s="3"/>
      <c r="F26" s="4"/>
      <c r="G26" s="4"/>
      <c r="H26" s="4"/>
      <c r="I26" s="5"/>
    </row>
    <row r="27" spans="1:9" ht="29.25" customHeight="1" x14ac:dyDescent="0.25">
      <c r="A27" s="3"/>
      <c r="B27" s="3"/>
      <c r="C27" s="3"/>
      <c r="D27" s="3"/>
      <c r="E27" s="3"/>
      <c r="F27" s="4"/>
      <c r="G27" s="4"/>
      <c r="H27" s="4"/>
      <c r="I27" s="5"/>
    </row>
    <row r="28" spans="1:9" ht="29.25" customHeight="1" x14ac:dyDescent="0.25">
      <c r="A28" s="3"/>
      <c r="B28" s="3"/>
      <c r="C28" s="3"/>
      <c r="D28" s="3"/>
      <c r="E28" s="3"/>
      <c r="F28" s="4"/>
      <c r="G28" s="4"/>
      <c r="H28" s="4"/>
      <c r="I28" s="5"/>
    </row>
    <row r="29" spans="1:9" ht="29.25" customHeight="1" x14ac:dyDescent="0.25">
      <c r="A29" s="3"/>
      <c r="B29" s="3"/>
      <c r="C29" s="3"/>
      <c r="D29" s="3"/>
      <c r="E29" s="3"/>
      <c r="F29" s="4"/>
      <c r="G29" s="4"/>
      <c r="H29" s="4"/>
      <c r="I29" s="5"/>
    </row>
    <row r="30" spans="1:9" ht="29.25" customHeight="1" x14ac:dyDescent="0.25">
      <c r="A30" s="3"/>
      <c r="B30" s="3"/>
      <c r="C30" s="3"/>
      <c r="D30" s="3"/>
      <c r="E30" s="3"/>
      <c r="F30" s="4"/>
      <c r="G30" s="4"/>
      <c r="H30" s="4"/>
      <c r="I30" s="5"/>
    </row>
    <row r="31" spans="1:9" ht="29.25" customHeight="1" x14ac:dyDescent="0.25">
      <c r="A31" s="3"/>
      <c r="B31" s="3"/>
      <c r="C31" s="3"/>
      <c r="D31" s="3"/>
      <c r="E31" s="3"/>
      <c r="F31" s="4"/>
      <c r="G31" s="4"/>
      <c r="H31" s="4"/>
      <c r="I31" s="5"/>
    </row>
    <row r="32" spans="1:9" ht="29.25" customHeight="1" x14ac:dyDescent="0.25">
      <c r="A32" s="3"/>
      <c r="B32" s="3"/>
      <c r="C32" s="3"/>
      <c r="D32" s="3"/>
      <c r="E32" s="3"/>
      <c r="F32" s="4"/>
      <c r="G32" s="4"/>
      <c r="H32" s="4"/>
      <c r="I32" s="5"/>
    </row>
    <row r="33" spans="1:9" ht="29.25" customHeight="1" x14ac:dyDescent="0.25">
      <c r="A33" s="3"/>
      <c r="B33" s="3"/>
      <c r="C33" s="3"/>
      <c r="D33" s="3"/>
      <c r="E33" s="3"/>
      <c r="F33" s="4"/>
      <c r="G33" s="4"/>
      <c r="H33" s="4"/>
      <c r="I33" s="5"/>
    </row>
    <row r="34" spans="1:9" ht="29.25" customHeight="1" x14ac:dyDescent="0.25">
      <c r="A34" s="3"/>
      <c r="B34" s="3"/>
      <c r="C34" s="3"/>
      <c r="D34" s="3"/>
      <c r="E34" s="3"/>
      <c r="F34" s="4"/>
      <c r="G34" s="4"/>
      <c r="H34" s="4"/>
      <c r="I34" s="5"/>
    </row>
    <row r="35" spans="1:9" ht="29.25" customHeight="1" x14ac:dyDescent="0.25">
      <c r="A35" s="3"/>
      <c r="B35" s="3"/>
      <c r="C35" s="3"/>
      <c r="D35" s="3"/>
      <c r="E35" s="3"/>
      <c r="F35" s="4"/>
      <c r="G35" s="4"/>
      <c r="H35" s="4"/>
      <c r="I35" s="5"/>
    </row>
    <row r="36" spans="1:9" ht="29.25" customHeight="1" x14ac:dyDescent="0.25">
      <c r="A36" s="3"/>
      <c r="B36" s="3"/>
      <c r="C36" s="3"/>
      <c r="D36" s="3"/>
      <c r="E36" s="3"/>
      <c r="F36" s="4"/>
      <c r="G36" s="4"/>
      <c r="H36" s="4"/>
      <c r="I36" s="5"/>
    </row>
    <row r="37" spans="1:9" ht="29.25" customHeight="1" x14ac:dyDescent="0.25">
      <c r="A37" s="3"/>
      <c r="B37" s="3"/>
      <c r="C37" s="3"/>
      <c r="D37" s="3"/>
      <c r="E37" s="3"/>
      <c r="F37" s="4"/>
      <c r="G37" s="4"/>
      <c r="H37" s="4"/>
      <c r="I37" s="5"/>
    </row>
    <row r="38" spans="1:9" ht="29.25" customHeight="1" x14ac:dyDescent="0.25">
      <c r="A38" s="3"/>
      <c r="B38" s="3"/>
      <c r="C38" s="3"/>
      <c r="D38" s="3"/>
      <c r="E38" s="3"/>
      <c r="F38" s="4"/>
      <c r="G38" s="4"/>
      <c r="H38" s="4"/>
      <c r="I38" s="5"/>
    </row>
    <row r="39" spans="1:9" ht="29.25" customHeight="1" x14ac:dyDescent="0.25">
      <c r="A39" s="3"/>
      <c r="B39" s="3"/>
      <c r="C39" s="3"/>
      <c r="D39" s="3"/>
      <c r="E39" s="3"/>
      <c r="F39" s="4"/>
      <c r="G39" s="4"/>
      <c r="H39" s="4"/>
      <c r="I39" s="5"/>
    </row>
    <row r="40" spans="1:9" ht="29.25" customHeight="1" x14ac:dyDescent="0.25">
      <c r="A40" s="3"/>
      <c r="B40" s="3"/>
      <c r="C40" s="3"/>
      <c r="D40" s="3"/>
      <c r="E40" s="3"/>
      <c r="F40" s="4"/>
      <c r="G40" s="4"/>
      <c r="H40" s="4"/>
      <c r="I40" s="5"/>
    </row>
    <row r="41" spans="1:9" ht="29.25" customHeight="1" x14ac:dyDescent="0.25">
      <c r="A41" s="3"/>
      <c r="B41" s="3"/>
      <c r="C41" s="3"/>
      <c r="D41" s="3"/>
      <c r="E41" s="3"/>
      <c r="F41" s="4"/>
      <c r="G41" s="4"/>
      <c r="H41" s="4"/>
      <c r="I41" s="5"/>
    </row>
    <row r="42" spans="1:9" ht="29.25" customHeight="1" x14ac:dyDescent="0.25">
      <c r="A42" s="3"/>
      <c r="B42" s="3"/>
      <c r="C42" s="3"/>
      <c r="D42" s="3"/>
      <c r="E42" s="3"/>
      <c r="F42" s="4"/>
      <c r="G42" s="4"/>
      <c r="H42" s="4"/>
      <c r="I42" s="5"/>
    </row>
    <row r="43" spans="1:9" ht="29.25" customHeight="1" x14ac:dyDescent="0.25">
      <c r="A43" s="3"/>
      <c r="B43" s="3"/>
      <c r="C43" s="3"/>
      <c r="D43" s="3"/>
      <c r="E43" s="3"/>
      <c r="F43" s="4"/>
      <c r="G43" s="4"/>
      <c r="H43" s="4"/>
      <c r="I43" s="5"/>
    </row>
    <row r="44" spans="1:9" ht="29.25" customHeight="1" x14ac:dyDescent="0.25">
      <c r="A44" s="3"/>
      <c r="B44" s="3"/>
      <c r="C44" s="3"/>
      <c r="D44" s="3"/>
      <c r="E44" s="3"/>
      <c r="F44" s="4"/>
      <c r="G44" s="4"/>
      <c r="H44" s="4"/>
      <c r="I44" s="5"/>
    </row>
    <row r="45" spans="1:9" ht="29.25" customHeight="1" x14ac:dyDescent="0.25"/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F3ECE-477C-4D09-AF29-EB6F2F7CA2A2}">
  <sheetPr>
    <tabColor rgb="FF92D050"/>
  </sheetPr>
  <dimension ref="A1:N22"/>
  <sheetViews>
    <sheetView showGridLines="0" zoomScaleNormal="100" zoomScaleSheetLayoutView="77" workbookViewId="0">
      <selection activeCell="L5" sqref="L5"/>
    </sheetView>
  </sheetViews>
  <sheetFormatPr defaultColWidth="0" defaultRowHeight="13.2" zeroHeight="1" x14ac:dyDescent="0.25"/>
  <cols>
    <col min="1" max="1" width="8.5546875" style="101" customWidth="1"/>
    <col min="2" max="2" width="8.88671875" style="102" customWidth="1"/>
    <col min="3" max="3" width="8.88671875" style="101" customWidth="1"/>
    <col min="4" max="4" width="11.5546875" style="101" customWidth="1"/>
    <col min="5" max="5" width="24.5546875" style="101" customWidth="1"/>
    <col min="6" max="6" width="19.88671875" style="101" hidden="1" customWidth="1"/>
    <col min="7" max="7" width="9.109375" style="101" hidden="1" customWidth="1"/>
    <col min="8" max="8" width="17.5546875" style="101" hidden="1" customWidth="1"/>
    <col min="9" max="9" width="24.33203125" style="102" hidden="1" customWidth="1"/>
    <col min="10" max="10" width="0" style="101" hidden="1" customWidth="1"/>
    <col min="11" max="11" width="3" style="101" customWidth="1"/>
    <col min="12" max="12" width="32.109375" style="101" customWidth="1"/>
    <col min="13" max="14" width="9.109375" style="101" customWidth="1"/>
    <col min="15" max="16384" width="9.109375" style="101" hidden="1"/>
  </cols>
  <sheetData>
    <row r="1" spans="2:12" ht="15.45" customHeight="1" x14ac:dyDescent="0.25">
      <c r="B1" s="101"/>
    </row>
    <row r="2" spans="2:12" ht="23.7" customHeight="1" thickBot="1" x14ac:dyDescent="0.3">
      <c r="B2" s="101"/>
      <c r="I2" s="101"/>
      <c r="L2" s="101" t="s">
        <v>88</v>
      </c>
    </row>
    <row r="3" spans="2:12" ht="16.2" thickTop="1" x14ac:dyDescent="0.3">
      <c r="B3" s="101"/>
      <c r="F3" s="114"/>
      <c r="G3" s="115"/>
      <c r="I3" s="102">
        <f>B5</f>
        <v>0</v>
      </c>
      <c r="J3" s="101">
        <v>30</v>
      </c>
    </row>
    <row r="4" spans="2:12" ht="15.6" x14ac:dyDescent="0.3">
      <c r="B4" s="101"/>
      <c r="F4" s="116"/>
      <c r="G4" s="117"/>
      <c r="I4" s="102">
        <f>B6</f>
        <v>0</v>
      </c>
      <c r="J4" s="101">
        <f>J3</f>
        <v>30</v>
      </c>
    </row>
    <row r="5" spans="2:12" ht="15.6" x14ac:dyDescent="0.25">
      <c r="B5" s="101"/>
      <c r="F5" s="118"/>
      <c r="G5" s="119"/>
      <c r="I5" s="102">
        <f>B7</f>
        <v>0</v>
      </c>
      <c r="J5" s="101">
        <f t="shared" ref="J5:J7" si="0">J4</f>
        <v>30</v>
      </c>
    </row>
    <row r="6" spans="2:12" ht="15.6" x14ac:dyDescent="0.25">
      <c r="B6" s="101"/>
      <c r="F6" s="118"/>
      <c r="G6" s="119"/>
      <c r="I6" s="102" t="e">
        <f>#REF!</f>
        <v>#REF!</v>
      </c>
      <c r="J6" s="101">
        <f t="shared" si="0"/>
        <v>30</v>
      </c>
    </row>
    <row r="7" spans="2:12" ht="16.2" thickBot="1" x14ac:dyDescent="0.3">
      <c r="B7" s="101"/>
      <c r="F7" s="120"/>
      <c r="G7" s="121"/>
      <c r="I7" s="102" t="e">
        <f>#REF!</f>
        <v>#REF!</v>
      </c>
      <c r="J7" s="101">
        <f t="shared" si="0"/>
        <v>30</v>
      </c>
    </row>
    <row r="8" spans="2:12" ht="13.8" thickTop="1" x14ac:dyDescent="0.25">
      <c r="B8" s="101"/>
    </row>
    <row r="9" spans="2:12" x14ac:dyDescent="0.25">
      <c r="B9" s="101"/>
    </row>
    <row r="10" spans="2:12" x14ac:dyDescent="0.25">
      <c r="B10" s="101"/>
    </row>
    <row r="11" spans="2:12" x14ac:dyDescent="0.25">
      <c r="B11" s="101"/>
    </row>
    <row r="12" spans="2:12" x14ac:dyDescent="0.25">
      <c r="B12" s="101"/>
      <c r="L12" s="101" t="s">
        <v>89</v>
      </c>
    </row>
    <row r="13" spans="2:12" x14ac:dyDescent="0.25"/>
    <row r="14" spans="2:12" x14ac:dyDescent="0.25">
      <c r="L14" s="101" t="s">
        <v>90</v>
      </c>
    </row>
    <row r="15" spans="2:12" x14ac:dyDescent="0.25"/>
    <row r="16" spans="2:12" x14ac:dyDescent="0.25"/>
    <row r="17" x14ac:dyDescent="0.25"/>
    <row r="18" x14ac:dyDescent="0.25"/>
    <row r="19" x14ac:dyDescent="0.25"/>
    <row r="20" x14ac:dyDescent="0.25"/>
    <row r="21" x14ac:dyDescent="0.25"/>
    <row r="22" x14ac:dyDescent="0.25"/>
  </sheetData>
  <sheetProtection algorithmName="SHA-512" hashValue="f5PTeZ7zUzvOlG/ktTm/UebVdPm3x0aWjDk1NTSHerc/cTiCVYEZzoPWdr9pV0vpc4zilaT4U+PBuM7yLZ+YxQ==" saltValue="nWQWsiRxNuvxXYoVKwOGsA==" spinCount="100000" sheet="1" objects="1" scenarios="1"/>
  <dataValidations count="1">
    <dataValidation type="list" allowBlank="1" showInputMessage="1" showErrorMessage="1" sqref="F3:G3" xr:uid="{D1D28135-99D2-42FD-A2F3-F75FFE6E0234}">
      <formula1>$F$3:$F$7</formula1>
    </dataValidation>
  </dataValidations>
  <printOptions horizontalCentered="1"/>
  <pageMargins left="0.23622047244094491" right="0.23622047244094491" top="0.27" bottom="0.2" header="0.2" footer="0.22"/>
  <pageSetup paperSize="9" scale="9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EA5A8-988F-4AC1-BCBC-02D110CEFB08}">
          <x14:formula1>
            <xm:f>'1 Form A'!$B$11:$B$60</xm:f>
          </x14:formula1>
          <xm:sqref>K4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1 Form A</vt:lpstr>
      <vt:lpstr>Form B _Singles Event</vt:lpstr>
      <vt:lpstr>Form C Team Event</vt:lpstr>
      <vt:lpstr>VISA</vt:lpstr>
      <vt:lpstr>Example to fill in the form </vt:lpstr>
      <vt:lpstr>'1 Form A'!Print_Area</vt:lpstr>
      <vt:lpstr>'Example to fill in the form '!Print_Area</vt:lpstr>
      <vt:lpstr>'Form B _Singles Event'!Print_Area</vt:lpstr>
      <vt:lpstr>'Form C Team Event'!Print_Area</vt:lpstr>
      <vt:lpstr>'1 Form A'!Print_Titles</vt:lpstr>
      <vt:lpstr>'Form B _Singles Event'!Print_Titles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TTAT Tournament</cp:lastModifiedBy>
  <cp:lastPrinted>2025-10-07T06:09:16Z</cp:lastPrinted>
  <dcterms:created xsi:type="dcterms:W3CDTF">2015-01-21T02:56:07Z</dcterms:created>
  <dcterms:modified xsi:type="dcterms:W3CDTF">2025-11-10T09:40:22Z</dcterms:modified>
</cp:coreProperties>
</file>