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MAN\1 Job\Desktop\1 TTAT\1Tournament\2566\1 THAILAND MASTER GAMES 2023\"/>
    </mc:Choice>
  </mc:AlternateContent>
  <xr:revisionPtr revIDLastSave="0" documentId="13_ncr:1_{F1027740-3858-4A18-9E3E-A952128987C4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1 Form A" sheetId="1" r:id="rId1"/>
    <sheet name="Form B _Singles Event" sheetId="6" r:id="rId2"/>
    <sheet name="Form C Team Event" sheetId="7" r:id="rId3"/>
    <sheet name="VISA" sheetId="8" r:id="rId4"/>
    <sheet name="Example to fill in the form " sheetId="10" r:id="rId5"/>
  </sheets>
  <definedNames>
    <definedName name="_xlnm._FilterDatabase" localSheetId="0" hidden="1">'1 Form A'!$A$7:$K$60</definedName>
    <definedName name="_xlnm.Print_Area" localSheetId="0">'1 Form A'!$A$1:$K$61</definedName>
    <definedName name="_xlnm.Print_Area" localSheetId="4">'Example to fill in the form '!$A$1:$E$7</definedName>
    <definedName name="_xlnm.Print_Area" localSheetId="1">'Form B _Singles Event'!$A$1:$G$61</definedName>
    <definedName name="_xlnm.Print_Area" localSheetId="2">'Form C Team Event'!$A$1:$K$77</definedName>
    <definedName name="_xlnm.Print_Titles" localSheetId="0">'1 Form A'!$1:$9</definedName>
    <definedName name="_xlnm.Print_Titles" localSheetId="1">'Form B _Singles Event'!$1:$7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1" i="1" l="1"/>
  <c r="M11" i="1"/>
  <c r="N11" i="1"/>
  <c r="M12" i="1"/>
  <c r="L12" i="1"/>
  <c r="N12" i="1"/>
  <c r="M13" i="1"/>
  <c r="L13" i="1"/>
  <c r="N13" i="1"/>
  <c r="M14" i="1"/>
  <c r="L14" i="1"/>
  <c r="N14" i="1"/>
  <c r="M15" i="1"/>
  <c r="L15" i="1"/>
  <c r="N15" i="1"/>
  <c r="M16" i="1"/>
  <c r="L16" i="1"/>
  <c r="N16" i="1"/>
  <c r="M17" i="1"/>
  <c r="L17" i="1"/>
  <c r="N17" i="1"/>
  <c r="M18" i="1"/>
  <c r="L18" i="1"/>
  <c r="N18" i="1"/>
  <c r="M19" i="1"/>
  <c r="L19" i="1"/>
  <c r="N19" i="1"/>
  <c r="M20" i="1"/>
  <c r="L20" i="1"/>
  <c r="N20" i="1"/>
  <c r="M21" i="1"/>
  <c r="L21" i="1"/>
  <c r="N21" i="1"/>
  <c r="M22" i="1"/>
  <c r="L22" i="1"/>
  <c r="N22" i="1"/>
  <c r="M23" i="1"/>
  <c r="L23" i="1"/>
  <c r="N23" i="1"/>
  <c r="M24" i="1"/>
  <c r="L24" i="1"/>
  <c r="N24" i="1"/>
  <c r="M25" i="1"/>
  <c r="L25" i="1"/>
  <c r="N25" i="1"/>
  <c r="M26" i="1"/>
  <c r="L26" i="1"/>
  <c r="N26" i="1"/>
  <c r="M27" i="1"/>
  <c r="L27" i="1"/>
  <c r="N27" i="1"/>
  <c r="M28" i="1"/>
  <c r="L28" i="1"/>
  <c r="N28" i="1"/>
  <c r="M29" i="1"/>
  <c r="L29" i="1"/>
  <c r="N29" i="1"/>
  <c r="M30" i="1"/>
  <c r="L30" i="1"/>
  <c r="N30" i="1"/>
  <c r="M31" i="1"/>
  <c r="L31" i="1"/>
  <c r="N31" i="1"/>
  <c r="M32" i="1"/>
  <c r="L32" i="1"/>
  <c r="N32" i="1"/>
  <c r="M33" i="1"/>
  <c r="L33" i="1"/>
  <c r="N33" i="1"/>
  <c r="M34" i="1"/>
  <c r="L34" i="1"/>
  <c r="N34" i="1"/>
  <c r="M35" i="1"/>
  <c r="L35" i="1"/>
  <c r="N35" i="1"/>
  <c r="M36" i="1"/>
  <c r="L36" i="1"/>
  <c r="N36" i="1"/>
  <c r="M37" i="1"/>
  <c r="L37" i="1"/>
  <c r="N37" i="1"/>
  <c r="M38" i="1"/>
  <c r="L38" i="1"/>
  <c r="N38" i="1"/>
  <c r="M39" i="1"/>
  <c r="L39" i="1"/>
  <c r="N39" i="1"/>
  <c r="M40" i="1"/>
  <c r="L40" i="1"/>
  <c r="N40" i="1"/>
  <c r="M41" i="1"/>
  <c r="L41" i="1"/>
  <c r="N41" i="1"/>
  <c r="M42" i="1"/>
  <c r="L42" i="1"/>
  <c r="N42" i="1"/>
  <c r="M43" i="1"/>
  <c r="L43" i="1"/>
  <c r="N43" i="1"/>
  <c r="M44" i="1"/>
  <c r="L44" i="1"/>
  <c r="N44" i="1"/>
  <c r="M45" i="1"/>
  <c r="L45" i="1"/>
  <c r="N45" i="1"/>
  <c r="M46" i="1"/>
  <c r="L46" i="1"/>
  <c r="N46" i="1"/>
  <c r="M47" i="1"/>
  <c r="L47" i="1"/>
  <c r="N47" i="1"/>
  <c r="M48" i="1"/>
  <c r="L48" i="1"/>
  <c r="N48" i="1"/>
  <c r="M49" i="1"/>
  <c r="L49" i="1"/>
  <c r="N49" i="1"/>
  <c r="M50" i="1"/>
  <c r="L50" i="1"/>
  <c r="N50" i="1"/>
  <c r="M51" i="1"/>
  <c r="L51" i="1"/>
  <c r="N51" i="1"/>
  <c r="M52" i="1"/>
  <c r="L52" i="1"/>
  <c r="N52" i="1"/>
  <c r="M53" i="1"/>
  <c r="L53" i="1"/>
  <c r="N53" i="1"/>
  <c r="M54" i="1"/>
  <c r="L54" i="1"/>
  <c r="N54" i="1"/>
  <c r="M55" i="1"/>
  <c r="L55" i="1"/>
  <c r="N55" i="1"/>
  <c r="M56" i="1"/>
  <c r="L56" i="1"/>
  <c r="N56" i="1"/>
  <c r="M57" i="1"/>
  <c r="L57" i="1"/>
  <c r="N57" i="1"/>
  <c r="M58" i="1"/>
  <c r="L58" i="1"/>
  <c r="N58" i="1"/>
  <c r="M59" i="1"/>
  <c r="L59" i="1"/>
  <c r="N59" i="1"/>
  <c r="M60" i="1"/>
  <c r="L60" i="1"/>
  <c r="N60" i="1"/>
  <c r="N61" i="1"/>
  <c r="C64" i="1"/>
  <c r="K18" i="1"/>
  <c r="C11" i="6"/>
  <c r="D13" i="7"/>
  <c r="J13" i="7"/>
  <c r="D20" i="7"/>
  <c r="J20" i="7"/>
  <c r="D27" i="7"/>
  <c r="J27" i="7"/>
  <c r="D34" i="7"/>
  <c r="J34" i="7"/>
  <c r="D41" i="7"/>
  <c r="J41" i="7"/>
  <c r="D48" i="7"/>
  <c r="J48" i="7"/>
  <c r="D55" i="7"/>
  <c r="J55" i="7"/>
  <c r="D63" i="7"/>
  <c r="J63" i="7"/>
  <c r="D70" i="7"/>
  <c r="J70" i="7"/>
  <c r="D77" i="7"/>
  <c r="J77" i="7"/>
  <c r="E7" i="7"/>
  <c r="K7" i="7"/>
  <c r="J4" i="10"/>
  <c r="J5" i="10"/>
  <c r="J6" i="10"/>
  <c r="J7" i="10"/>
  <c r="I7" i="10"/>
  <c r="I6" i="10"/>
  <c r="I5" i="10"/>
  <c r="I4" i="10"/>
  <c r="I3" i="10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12" i="1"/>
  <c r="K13" i="1"/>
  <c r="K14" i="1"/>
  <c r="K15" i="1"/>
  <c r="K16" i="1"/>
  <c r="K17" i="1"/>
  <c r="K19" i="1"/>
  <c r="K20" i="1"/>
  <c r="K21" i="1"/>
  <c r="K22" i="1"/>
  <c r="K11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C65" i="1"/>
  <c r="M61" i="1"/>
  <c r="C63" i="1"/>
  <c r="C66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8" i="1"/>
  <c r="S8" i="7"/>
  <c r="S9" i="7"/>
  <c r="S10" i="7"/>
  <c r="S44" i="7"/>
  <c r="S45" i="7"/>
  <c r="S46" i="7"/>
  <c r="G12" i="6"/>
  <c r="G13" i="6"/>
  <c r="G14" i="6"/>
  <c r="S38" i="7"/>
  <c r="S39" i="7"/>
  <c r="S40" i="7"/>
  <c r="S11" i="7"/>
  <c r="S12" i="7"/>
  <c r="S13" i="7"/>
  <c r="S41" i="7"/>
  <c r="S42" i="7"/>
  <c r="S43" i="7"/>
  <c r="S14" i="7"/>
  <c r="S15" i="7"/>
  <c r="S16" i="7"/>
  <c r="S17" i="7"/>
  <c r="S18" i="7"/>
  <c r="S19" i="7"/>
  <c r="S47" i="7"/>
  <c r="S48" i="7"/>
  <c r="S49" i="7"/>
  <c r="S20" i="7"/>
  <c r="S21" i="7"/>
  <c r="S22" i="7"/>
  <c r="S50" i="7"/>
  <c r="S51" i="7"/>
  <c r="S52" i="7"/>
  <c r="S23" i="7"/>
  <c r="S24" i="7"/>
  <c r="S25" i="7"/>
  <c r="S53" i="7"/>
  <c r="S54" i="7"/>
  <c r="S55" i="7"/>
  <c r="S26" i="7"/>
  <c r="S27" i="7"/>
  <c r="S28" i="7"/>
  <c r="S56" i="7"/>
  <c r="S57" i="7"/>
  <c r="S58" i="7"/>
  <c r="S29" i="7"/>
  <c r="S30" i="7"/>
  <c r="S31" i="7"/>
  <c r="S59" i="7"/>
  <c r="S60" i="7"/>
  <c r="S61" i="7"/>
  <c r="S32" i="7"/>
  <c r="S33" i="7"/>
  <c r="S34" i="7"/>
  <c r="S62" i="7"/>
  <c r="S63" i="7"/>
  <c r="S64" i="7"/>
  <c r="S35" i="7"/>
  <c r="S36" i="7"/>
  <c r="S37" i="7"/>
  <c r="S65" i="7"/>
  <c r="S66" i="7"/>
  <c r="S67" i="7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L61" i="1"/>
  <c r="D5" i="7"/>
  <c r="F15" i="6"/>
  <c r="T9" i="7"/>
  <c r="T10" i="7"/>
  <c r="T11" i="7"/>
  <c r="T12" i="7"/>
  <c r="T13" i="7"/>
  <c r="T14" i="7"/>
  <c r="T15" i="7"/>
  <c r="T16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T57" i="7"/>
  <c r="T58" i="7"/>
  <c r="T59" i="7"/>
  <c r="T60" i="7"/>
  <c r="T61" i="7"/>
  <c r="T62" i="7"/>
  <c r="T63" i="7"/>
  <c r="T64" i="7"/>
  <c r="T65" i="7"/>
  <c r="T66" i="7"/>
  <c r="T67" i="7"/>
  <c r="G11" i="6"/>
  <c r="F13" i="6"/>
  <c r="F14" i="6"/>
  <c r="F16" i="6"/>
  <c r="F17" i="6"/>
  <c r="F18" i="6"/>
  <c r="F19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2" i="6"/>
  <c r="F11" i="6"/>
  <c r="D56" i="7"/>
  <c r="A3" i="7"/>
  <c r="A1" i="7"/>
  <c r="G61" i="6"/>
  <c r="A3" i="6"/>
  <c r="C5" i="6"/>
  <c r="D60" i="6"/>
  <c r="C60" i="6"/>
  <c r="D59" i="6"/>
  <c r="C59" i="6"/>
  <c r="D58" i="6"/>
  <c r="C58" i="6"/>
  <c r="D57" i="6"/>
  <c r="C57" i="6"/>
  <c r="D56" i="6"/>
  <c r="C56" i="6"/>
  <c r="D55" i="6"/>
  <c r="C55" i="6"/>
  <c r="D54" i="6"/>
  <c r="C54" i="6"/>
  <c r="D53" i="6"/>
  <c r="C53" i="6"/>
  <c r="D52" i="6"/>
  <c r="C52" i="6"/>
  <c r="D51" i="6"/>
  <c r="C51" i="6"/>
  <c r="D50" i="6"/>
  <c r="C50" i="6"/>
  <c r="D49" i="6"/>
  <c r="C49" i="6"/>
  <c r="D48" i="6"/>
  <c r="C48" i="6"/>
  <c r="D47" i="6"/>
  <c r="C47" i="6"/>
  <c r="D46" i="6"/>
  <c r="C46" i="6"/>
  <c r="D45" i="6"/>
  <c r="C45" i="6"/>
  <c r="D44" i="6"/>
  <c r="C44" i="6"/>
  <c r="D43" i="6"/>
  <c r="C43" i="6"/>
  <c r="D42" i="6"/>
  <c r="C42" i="6"/>
  <c r="D41" i="6"/>
  <c r="C41" i="6"/>
  <c r="D40" i="6"/>
  <c r="C40" i="6"/>
  <c r="D39" i="6"/>
  <c r="C39" i="6"/>
  <c r="D38" i="6"/>
  <c r="C38" i="6"/>
  <c r="D37" i="6"/>
  <c r="C37" i="6"/>
  <c r="D36" i="6"/>
  <c r="C36" i="6"/>
  <c r="D35" i="6"/>
  <c r="C35" i="6"/>
  <c r="D34" i="6"/>
  <c r="C34" i="6"/>
  <c r="D33" i="6"/>
  <c r="C33" i="6"/>
  <c r="D32" i="6"/>
  <c r="C32" i="6"/>
  <c r="D31" i="6"/>
  <c r="C31" i="6"/>
  <c r="D30" i="6"/>
  <c r="C30" i="6"/>
  <c r="D29" i="6"/>
  <c r="C29" i="6"/>
  <c r="D28" i="6"/>
  <c r="C28" i="6"/>
  <c r="D27" i="6"/>
  <c r="C27" i="6"/>
  <c r="D26" i="6"/>
  <c r="C26" i="6"/>
  <c r="D25" i="6"/>
  <c r="C25" i="6"/>
  <c r="D24" i="6"/>
  <c r="C24" i="6"/>
  <c r="D23" i="6"/>
  <c r="C23" i="6"/>
  <c r="D22" i="6"/>
  <c r="C22" i="6"/>
  <c r="D21" i="6"/>
  <c r="C21" i="6"/>
  <c r="D20" i="6"/>
  <c r="C20" i="6"/>
  <c r="D19" i="6"/>
  <c r="C19" i="6"/>
  <c r="D18" i="6"/>
  <c r="C18" i="6"/>
  <c r="D17" i="6"/>
  <c r="C17" i="6"/>
  <c r="D16" i="6"/>
  <c r="C16" i="6"/>
  <c r="D15" i="6"/>
  <c r="C15" i="6"/>
  <c r="D14" i="6"/>
  <c r="C14" i="6"/>
  <c r="D13" i="6"/>
  <c r="C13" i="6"/>
  <c r="D12" i="6"/>
  <c r="C12" i="6"/>
  <c r="D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1" i="6"/>
</calcChain>
</file>

<file path=xl/sharedStrings.xml><?xml version="1.0" encoding="utf-8"?>
<sst xmlns="http://schemas.openxmlformats.org/spreadsheetml/2006/main" count="173" uniqueCount="98">
  <si>
    <t>Name of Association</t>
  </si>
  <si>
    <t>No.</t>
  </si>
  <si>
    <t>Function</t>
  </si>
  <si>
    <t>Gender</t>
  </si>
  <si>
    <t>Total (USD)</t>
  </si>
  <si>
    <t>Event</t>
  </si>
  <si>
    <t>COACH</t>
  </si>
  <si>
    <t>Registration fee</t>
  </si>
  <si>
    <t>Total</t>
  </si>
  <si>
    <t>PLAYER</t>
  </si>
  <si>
    <t>Surname &amp; Firstname</t>
  </si>
  <si>
    <t>30 USD per person</t>
  </si>
  <si>
    <t>THAILAND MASTER GAMES 2023</t>
  </si>
  <si>
    <t>Singles Event</t>
  </si>
  <si>
    <t>EVENT</t>
  </si>
  <si>
    <t>Men’s Singles 40 – 49</t>
  </si>
  <si>
    <t>Women’s Singles 40 – 49</t>
  </si>
  <si>
    <t>Men’s Singles 50 – 59</t>
  </si>
  <si>
    <t>Women’s Singles 50 – 59</t>
  </si>
  <si>
    <t>Men’s Singles 60 – 64</t>
  </si>
  <si>
    <t>Women’s Singles 60 – 64</t>
  </si>
  <si>
    <t>Men’s Singles 65 – 69</t>
  </si>
  <si>
    <t>Women’s Singles 65 – 69</t>
  </si>
  <si>
    <t>Men’s Singles 70 – 74</t>
  </si>
  <si>
    <t>Women’s Singles 70 – 74</t>
  </si>
  <si>
    <t>Men’s Singles 75 – 79</t>
  </si>
  <si>
    <t>Women’s Singles 75 – 79</t>
  </si>
  <si>
    <t>Men’s Singles 80 UP TO</t>
  </si>
  <si>
    <t>Women’s Singles 80 UP TO</t>
  </si>
  <si>
    <t>Event :</t>
  </si>
  <si>
    <t>Name Team :</t>
  </si>
  <si>
    <t>OTHER</t>
  </si>
  <si>
    <t>Men’s team 40 – 49</t>
  </si>
  <si>
    <t>Women’s team 40 – 49</t>
  </si>
  <si>
    <t>Men’s team 50 – 59</t>
  </si>
  <si>
    <t>Women’s team 50 – 59</t>
  </si>
  <si>
    <t>Men’s team 60 – 64</t>
  </si>
  <si>
    <t>Men’s team 65 up to</t>
  </si>
  <si>
    <t>Women’s team 65 up to</t>
  </si>
  <si>
    <t>Women’s team 60 – 64</t>
  </si>
  <si>
    <t>100 USD per team :</t>
  </si>
  <si>
    <t>Team Event</t>
  </si>
  <si>
    <t>Form A</t>
  </si>
  <si>
    <t>F</t>
  </si>
  <si>
    <t>M</t>
  </si>
  <si>
    <t xml:space="preserve"> (USD)</t>
  </si>
  <si>
    <t>Events</t>
  </si>
  <si>
    <t>Single</t>
  </si>
  <si>
    <t>Team</t>
  </si>
  <si>
    <t>x</t>
  </si>
  <si>
    <t>ถ้าแข่งทีม</t>
  </si>
  <si>
    <t xml:space="preserve"> แล้วไม่ต้องจ่ายเดี่ยว</t>
  </si>
  <si>
    <t>Total team :</t>
  </si>
  <si>
    <t>Total Fee ( USD) :</t>
  </si>
  <si>
    <t>USD</t>
  </si>
  <si>
    <t xml:space="preserve"> Team events</t>
  </si>
  <si>
    <t>Single events</t>
  </si>
  <si>
    <t>Total Amount</t>
  </si>
  <si>
    <t>Date of Birth</t>
  </si>
  <si>
    <t>D</t>
  </si>
  <si>
    <t>Y</t>
  </si>
  <si>
    <t>Size</t>
  </si>
  <si>
    <t xml:space="preserve">T-Shirt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</si>
  <si>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</si>
  <si>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</si>
  <si>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</si>
  <si>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</si>
  <si>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</si>
  <si>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</si>
  <si>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</si>
  <si>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</si>
  <si>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</si>
  <si>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</si>
  <si>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</si>
  <si>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</si>
  <si>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</t>
  </si>
  <si>
    <t>Name</t>
  </si>
  <si>
    <t>Position</t>
  </si>
  <si>
    <t>Passport Number</t>
  </si>
  <si>
    <t xml:space="preserve"> Date of Birth</t>
  </si>
  <si>
    <t>Issue date</t>
  </si>
  <si>
    <t>Expiry date</t>
  </si>
  <si>
    <t xml:space="preserve"> Place of Birth</t>
  </si>
  <si>
    <t xml:space="preserve">Visa Application ( for invitation letter ) </t>
  </si>
  <si>
    <r>
      <t>TO  BE  SUBMITTED  BY  10</t>
    </r>
    <r>
      <rPr>
        <b/>
        <vertAlign val="superscript"/>
        <sz val="20"/>
        <color rgb="FFFF0000"/>
        <rFont val="Myriad Pro"/>
      </rPr>
      <t>TH</t>
    </r>
    <r>
      <rPr>
        <b/>
        <sz val="20"/>
        <color rgb="FFFF0000"/>
        <rFont val="Myriad Pro"/>
      </rPr>
      <t xml:space="preserve"> JAN 2023</t>
    </r>
  </si>
  <si>
    <t>S</t>
  </si>
  <si>
    <t>L</t>
  </si>
  <si>
    <t>XL</t>
  </si>
  <si>
    <t>XXL</t>
  </si>
  <si>
    <t>XXXL</t>
  </si>
  <si>
    <t>XXXXL</t>
  </si>
  <si>
    <t>แข่งเดี่ยว</t>
  </si>
  <si>
    <t>1. Click drop down and select events</t>
  </si>
  <si>
    <t xml:space="preserve">2   Type  team  A, B C   if  you have more than 1 team </t>
  </si>
  <si>
    <t>3. Click drop down and select name</t>
  </si>
  <si>
    <t>Form A must be completed first, followed by the other forms.</t>
  </si>
  <si>
    <t>Example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</si>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</sst>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;;"/>
    <numFmt numFmtId="165" formatCode="_-[$$-409]* #,##0.00_ ;_-[$$-409]* \-#,##0.00\ ;_-[$$-409]* &quot;-&quot;??_ ;_-@_ "/>
    <numFmt numFmtId="166" formatCode="[$-409]d\-mmm\-yyyy;@"/>
  </numFmts>
  <fonts count="34">
    <font>
      <sz val="10"/>
      <name val="Arial"/>
    </font>
    <font>
      <b/>
      <sz val="12"/>
      <name val="Myriad Pro"/>
      <family val="2"/>
    </font>
    <font>
      <sz val="10"/>
      <name val="Myriad Pro"/>
      <family val="2"/>
    </font>
    <font>
      <b/>
      <sz val="14"/>
      <name val="Myriad Pro"/>
      <family val="2"/>
    </font>
    <font>
      <sz val="12"/>
      <name val="Myriad Pro"/>
      <family val="2"/>
    </font>
    <font>
      <b/>
      <sz val="10"/>
      <name val="Myriad Pro"/>
      <family val="2"/>
    </font>
    <font>
      <b/>
      <sz val="11"/>
      <name val="Myriad Pro"/>
      <family val="2"/>
    </font>
    <font>
      <b/>
      <sz val="16"/>
      <name val="Myriad Pro"/>
      <family val="2"/>
    </font>
    <font>
      <sz val="12"/>
      <color theme="0"/>
      <name val="Myriad Pro"/>
      <family val="2"/>
    </font>
    <font>
      <b/>
      <sz val="12"/>
      <color rgb="FFFF0000"/>
      <name val="Myriad Pro"/>
      <charset val="222"/>
    </font>
    <font>
      <b/>
      <sz val="12"/>
      <name val="Myriad Pro"/>
      <charset val="222"/>
    </font>
    <font>
      <b/>
      <sz val="16"/>
      <color rgb="FFFF0000"/>
      <name val="Myriad Pro"/>
    </font>
    <font>
      <sz val="10"/>
      <color rgb="FFFF0000"/>
      <name val="Myriad Pro"/>
    </font>
    <font>
      <b/>
      <sz val="14"/>
      <color rgb="FFFF0000"/>
      <name val="Myriad Pro"/>
    </font>
    <font>
      <sz val="12"/>
      <color rgb="FFFF0000"/>
      <name val="Myriad Pro"/>
    </font>
    <font>
      <b/>
      <sz val="12"/>
      <color rgb="FFFF0000"/>
      <name val="Myriad Pro"/>
    </font>
    <font>
      <b/>
      <sz val="10"/>
      <name val="Myriad Pro"/>
      <charset val="222"/>
    </font>
    <font>
      <b/>
      <sz val="14"/>
      <name val="Myriad Pro"/>
      <charset val="222"/>
    </font>
    <font>
      <b/>
      <sz val="16"/>
      <name val="Myriad Pro"/>
      <charset val="222"/>
    </font>
    <font>
      <b/>
      <sz val="16"/>
      <name val="Myriad Pro"/>
    </font>
    <font>
      <sz val="16"/>
      <name val="Myriad Pro"/>
    </font>
    <font>
      <sz val="16"/>
      <color rgb="FFFF0000"/>
      <name val="Myriad Pro"/>
    </font>
    <font>
      <sz val="11"/>
      <name val="Myriad Pro"/>
    </font>
    <font>
      <b/>
      <sz val="24"/>
      <color theme="1"/>
      <name val="Myriad Pro"/>
      <charset val="222"/>
    </font>
    <font>
      <b/>
      <sz val="16"/>
      <color theme="1"/>
      <name val="Myriad Pro"/>
      <charset val="222"/>
    </font>
    <font>
      <b/>
      <sz val="20"/>
      <name val="Myriad Pro"/>
    </font>
    <font>
      <sz val="20"/>
      <name val="Myriad Pro"/>
    </font>
    <font>
      <b/>
      <sz val="20"/>
      <color rgb="FFFF0000"/>
      <name val="Myriad Pro"/>
    </font>
    <font>
      <b/>
      <vertAlign val="superscript"/>
      <sz val="20"/>
      <color rgb="FFFF0000"/>
      <name val="Myriad Pro"/>
    </font>
    <font>
      <b/>
      <sz val="18"/>
      <color rgb="FFFF0000"/>
      <name val="Myriad Pro"/>
      <charset val="222"/>
    </font>
    <font>
      <b/>
      <sz val="12"/>
      <color rgb="FFFF0000"/>
      <name val="Myriad Pro"/>
      <family val="2"/>
    </font>
    <font>
      <b/>
      <sz val="20"/>
      <color rgb="FFFFFF00"/>
      <name val="Myriad Pro"/>
      <charset val="222"/>
    </font>
    <font>
      <b/>
      <sz val="20"/>
      <color rgb="FFFF0000"/>
      <name val="Myriad Pro"/>
      <charset val="222"/>
    </font>
    <font>
      <sz val="16"/>
      <name val="Myriad Pro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24" fillId="0" borderId="0" xfId="0" applyFont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24" fillId="0" borderId="2" xfId="0" quotePrefix="1" applyNumberFormat="1" applyFont="1" applyBorder="1" applyAlignment="1">
      <alignment horizontal="center" vertical="center"/>
    </xf>
    <xf numFmtId="14" fontId="24" fillId="0" borderId="2" xfId="0" quotePrefix="1" applyNumberFormat="1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3" borderId="13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6" fillId="6" borderId="34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1" fillId="4" borderId="0" xfId="0" applyFont="1" applyFill="1" applyAlignment="1">
      <alignment vertical="center"/>
    </xf>
    <xf numFmtId="0" fontId="1" fillId="6" borderId="2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6" fillId="0" borderId="17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vertical="center"/>
    </xf>
    <xf numFmtId="0" fontId="17" fillId="0" borderId="22" xfId="0" applyFont="1" applyBorder="1" applyAlignment="1">
      <alignment vertical="center"/>
    </xf>
    <xf numFmtId="0" fontId="33" fillId="0" borderId="31" xfId="0" applyFont="1" applyBorder="1" applyAlignment="1">
      <alignment horizontal="center" vertical="center"/>
    </xf>
    <xf numFmtId="0" fontId="33" fillId="0" borderId="2" xfId="0" applyFont="1" applyBorder="1" applyAlignment="1" applyProtection="1">
      <alignment horizontal="left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42" xfId="0" applyFont="1" applyBorder="1" applyAlignment="1">
      <alignment horizontal="center" vertical="center"/>
    </xf>
    <xf numFmtId="0" fontId="33" fillId="0" borderId="43" xfId="0" applyFont="1" applyBorder="1" applyAlignment="1" applyProtection="1">
      <alignment horizontal="left" vertical="center"/>
      <protection locked="0"/>
    </xf>
    <xf numFmtId="0" fontId="33" fillId="0" borderId="43" xfId="0" applyFont="1" applyBorder="1" applyAlignment="1" applyProtection="1">
      <alignment horizontal="center" vertical="center"/>
      <protection locked="0"/>
    </xf>
    <xf numFmtId="0" fontId="31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4" fillId="2" borderId="30" xfId="0" applyFont="1" applyFill="1" applyBorder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29" fillId="3" borderId="13" xfId="0" applyFont="1" applyFill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7" xfId="0" applyFont="1" applyBorder="1" applyAlignment="1" applyProtection="1">
      <alignment horizontal="left" vertical="center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14" fillId="0" borderId="43" xfId="0" applyFont="1" applyBorder="1" applyAlignment="1">
      <alignment horizontal="center" vertical="center"/>
    </xf>
    <xf numFmtId="0" fontId="4" fillId="0" borderId="48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22" fillId="0" borderId="48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33" fillId="0" borderId="32" xfId="0" applyFont="1" applyBorder="1" applyAlignment="1" applyProtection="1">
      <alignment horizontal="center" vertical="center"/>
      <protection hidden="1"/>
    </xf>
    <xf numFmtId="0" fontId="33" fillId="0" borderId="46" xfId="0" applyFont="1" applyBorder="1" applyAlignment="1" applyProtection="1">
      <alignment horizontal="center" vertical="center"/>
      <protection hidden="1"/>
    </xf>
    <xf numFmtId="0" fontId="33" fillId="0" borderId="44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vertical="center"/>
      <protection hidden="1"/>
    </xf>
    <xf numFmtId="0" fontId="16" fillId="0" borderId="8" xfId="0" applyFont="1" applyBorder="1" applyAlignment="1" applyProtection="1">
      <alignment vertical="center"/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18" xfId="0" applyFont="1" applyBorder="1" applyAlignment="1" applyProtection="1">
      <alignment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5" borderId="14" xfId="0" applyFont="1" applyFill="1" applyBorder="1" applyAlignment="1" applyProtection="1">
      <alignment vertical="center"/>
      <protection hidden="1"/>
    </xf>
    <xf numFmtId="164" fontId="1" fillId="5" borderId="16" xfId="0" applyNumberFormat="1" applyFont="1" applyFill="1" applyBorder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5" borderId="14" xfId="0" applyFont="1" applyFill="1" applyBorder="1" applyAlignment="1" applyProtection="1">
      <alignment horizontal="left" vertical="center"/>
      <protection hidden="1"/>
    </xf>
    <xf numFmtId="0" fontId="1" fillId="5" borderId="15" xfId="0" applyFont="1" applyFill="1" applyBorder="1" applyAlignment="1" applyProtection="1">
      <alignment horizontal="right" vertical="center"/>
      <protection hidden="1"/>
    </xf>
    <xf numFmtId="0" fontId="2" fillId="3" borderId="0" xfId="0" applyFont="1" applyFill="1" applyProtection="1"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37" xfId="0" applyFont="1" applyBorder="1" applyAlignment="1" applyProtection="1">
      <alignment horizontal="center"/>
      <protection hidden="1"/>
    </xf>
    <xf numFmtId="0" fontId="4" fillId="0" borderId="38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32" fillId="3" borderId="0" xfId="0" applyFont="1" applyFill="1" applyProtection="1">
      <protection hidden="1"/>
    </xf>
    <xf numFmtId="0" fontId="1" fillId="6" borderId="18" xfId="0" applyFont="1" applyFill="1" applyBorder="1" applyProtection="1">
      <protection hidden="1"/>
    </xf>
    <xf numFmtId="0" fontId="1" fillId="6" borderId="19" xfId="0" applyFont="1" applyFill="1" applyBorder="1" applyProtection="1">
      <protection hidden="1"/>
    </xf>
    <xf numFmtId="0" fontId="4" fillId="6" borderId="8" xfId="0" applyFont="1" applyFill="1" applyBorder="1" applyProtection="1">
      <protection hidden="1"/>
    </xf>
    <xf numFmtId="0" fontId="4" fillId="6" borderId="24" xfId="0" applyFont="1" applyFill="1" applyBorder="1" applyProtection="1"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4" fillId="0" borderId="36" xfId="0" applyFont="1" applyBorder="1" applyAlignment="1" applyProtection="1">
      <alignment vertical="center"/>
      <protection hidden="1"/>
    </xf>
    <xf numFmtId="0" fontId="4" fillId="0" borderId="25" xfId="0" applyFont="1" applyBorder="1" applyAlignment="1" applyProtection="1">
      <alignment vertical="center"/>
      <protection hidden="1"/>
    </xf>
    <xf numFmtId="0" fontId="4" fillId="0" borderId="26" xfId="0" applyFont="1" applyBorder="1" applyAlignment="1" applyProtection="1">
      <alignment vertical="center"/>
      <protection hidden="1"/>
    </xf>
    <xf numFmtId="165" fontId="18" fillId="5" borderId="25" xfId="0" applyNumberFormat="1" applyFont="1" applyFill="1" applyBorder="1" applyAlignment="1" applyProtection="1">
      <alignment horizontal="center" vertical="center"/>
      <protection hidden="1"/>
    </xf>
    <xf numFmtId="165" fontId="18" fillId="5" borderId="26" xfId="0" applyNumberFormat="1" applyFont="1" applyFill="1" applyBorder="1" applyAlignment="1" applyProtection="1">
      <alignment horizontal="center" vertical="center"/>
      <protection hidden="1"/>
    </xf>
    <xf numFmtId="0" fontId="30" fillId="6" borderId="40" xfId="0" applyFont="1" applyFill="1" applyBorder="1" applyAlignment="1">
      <alignment horizontal="center" vertical="center"/>
    </xf>
    <xf numFmtId="0" fontId="30" fillId="6" borderId="41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6" borderId="28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8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0" fontId="3" fillId="3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164" fontId="1" fillId="0" borderId="8" xfId="0" applyNumberFormat="1" applyFont="1" applyBorder="1" applyAlignment="1" applyProtection="1">
      <alignment horizontal="center"/>
      <protection hidden="1"/>
    </xf>
    <xf numFmtId="0" fontId="1" fillId="6" borderId="17" xfId="0" applyFont="1" applyFill="1" applyBorder="1" applyAlignment="1" applyProtection="1">
      <alignment horizontal="left"/>
      <protection hidden="1"/>
    </xf>
    <xf numFmtId="0" fontId="1" fillId="6" borderId="18" xfId="0" applyFont="1" applyFill="1" applyBorder="1" applyAlignment="1" applyProtection="1">
      <alignment horizontal="left"/>
      <protection hidden="1"/>
    </xf>
    <xf numFmtId="0" fontId="1" fillId="6" borderId="18" xfId="0" applyFont="1" applyFill="1" applyBorder="1" applyAlignment="1" applyProtection="1">
      <alignment horizontal="center"/>
      <protection locked="0"/>
    </xf>
    <xf numFmtId="0" fontId="1" fillId="6" borderId="19" xfId="0" applyFont="1" applyFill="1" applyBorder="1" applyAlignment="1" applyProtection="1">
      <alignment horizontal="center"/>
      <protection locked="0"/>
    </xf>
    <xf numFmtId="0" fontId="4" fillId="6" borderId="8" xfId="0" applyFont="1" applyFill="1" applyBorder="1" applyAlignment="1" applyProtection="1">
      <alignment horizontal="center"/>
      <protection locked="0"/>
    </xf>
    <xf numFmtId="0" fontId="4" fillId="6" borderId="24" xfId="0" applyFont="1" applyFill="1" applyBorder="1" applyAlignment="1" applyProtection="1">
      <alignment horizontal="center"/>
      <protection locked="0"/>
    </xf>
    <xf numFmtId="0" fontId="6" fillId="6" borderId="23" xfId="0" applyFont="1" applyFill="1" applyBorder="1" applyAlignment="1" applyProtection="1">
      <alignment horizontal="left"/>
      <protection hidden="1"/>
    </xf>
    <xf numFmtId="0" fontId="6" fillId="6" borderId="8" xfId="0" applyFont="1" applyFill="1" applyBorder="1" applyAlignment="1" applyProtection="1">
      <alignment horizontal="left"/>
      <protection hidden="1"/>
    </xf>
    <xf numFmtId="0" fontId="5" fillId="0" borderId="0" xfId="0" applyFont="1" applyAlignment="1" applyProtection="1">
      <alignment horizontal="right"/>
      <protection hidden="1"/>
    </xf>
    <xf numFmtId="0" fontId="1" fillId="3" borderId="0" xfId="0" applyFont="1" applyFill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36" xfId="0" applyFont="1" applyBorder="1" applyAlignment="1" applyProtection="1">
      <alignment horizontal="left" vertical="center"/>
      <protection locked="0"/>
    </xf>
    <xf numFmtId="0" fontId="4" fillId="0" borderId="39" xfId="0" applyFont="1" applyBorder="1" applyAlignment="1" applyProtection="1">
      <alignment horizontal="left" vertical="center"/>
      <protection locked="0"/>
    </xf>
    <xf numFmtId="0" fontId="4" fillId="0" borderId="25" xfId="0" applyFont="1" applyBorder="1" applyAlignment="1" applyProtection="1">
      <alignment horizontal="left" vertical="center"/>
      <protection locked="0"/>
    </xf>
    <xf numFmtId="0" fontId="4" fillId="0" borderId="26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/>
      <protection hidden="1"/>
    </xf>
    <xf numFmtId="0" fontId="1" fillId="3" borderId="9" xfId="0" applyFont="1" applyFill="1" applyBorder="1" applyAlignment="1" applyProtection="1">
      <alignment horizontal="center"/>
      <protection hidden="1"/>
    </xf>
    <xf numFmtId="0" fontId="1" fillId="6" borderId="18" xfId="0" applyFont="1" applyFill="1" applyBorder="1" applyAlignment="1" applyProtection="1">
      <alignment horizontal="center"/>
      <protection hidden="1"/>
    </xf>
    <xf numFmtId="0" fontId="1" fillId="6" borderId="19" xfId="0" applyFont="1" applyFill="1" applyBorder="1" applyAlignment="1" applyProtection="1">
      <alignment horizontal="center"/>
      <protection hidden="1"/>
    </xf>
    <xf numFmtId="0" fontId="1" fillId="6" borderId="10" xfId="0" applyFont="1" applyFill="1" applyBorder="1" applyAlignment="1" applyProtection="1">
      <alignment horizontal="left"/>
      <protection hidden="1"/>
    </xf>
    <xf numFmtId="0" fontId="1" fillId="6" borderId="9" xfId="0" applyFont="1" applyFill="1" applyBorder="1" applyAlignment="1" applyProtection="1">
      <alignment horizontal="left"/>
      <protection hidden="1"/>
    </xf>
    <xf numFmtId="0" fontId="1" fillId="6" borderId="9" xfId="0" applyFont="1" applyFill="1" applyBorder="1" applyAlignment="1" applyProtection="1">
      <alignment horizontal="center"/>
      <protection hidden="1"/>
    </xf>
    <xf numFmtId="0" fontId="1" fillId="6" borderId="11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hidden="1"/>
    </xf>
    <xf numFmtId="0" fontId="4" fillId="6" borderId="24" xfId="0" applyFont="1" applyFill="1" applyBorder="1" applyAlignment="1" applyProtection="1">
      <alignment horizontal="center"/>
      <protection hidden="1"/>
    </xf>
    <xf numFmtId="0" fontId="6" fillId="6" borderId="4" xfId="0" applyFont="1" applyFill="1" applyBorder="1" applyAlignment="1" applyProtection="1">
      <alignment horizontal="left"/>
      <protection hidden="1"/>
    </xf>
    <xf numFmtId="0" fontId="4" fillId="6" borderId="12" xfId="0" applyFont="1" applyFill="1" applyBorder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left" vertical="center"/>
      <protection hidden="1"/>
    </xf>
    <xf numFmtId="0" fontId="4" fillId="0" borderId="5" xfId="0" applyFont="1" applyBorder="1" applyAlignment="1" applyProtection="1">
      <alignment horizontal="left" vertical="center"/>
      <protection hidden="1"/>
    </xf>
    <xf numFmtId="0" fontId="4" fillId="0" borderId="36" xfId="0" applyFont="1" applyBorder="1" applyAlignment="1" applyProtection="1">
      <alignment horizontal="left" vertical="center"/>
      <protection hidden="1"/>
    </xf>
    <xf numFmtId="0" fontId="4" fillId="0" borderId="39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alignment horizontal="left" vertic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right"/>
      <protection hidden="1"/>
    </xf>
    <xf numFmtId="0" fontId="23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501952</xdr:colOff>
      <xdr:row>82</xdr:row>
      <xdr:rowOff>120098</xdr:rowOff>
    </xdr:from>
    <xdr:to>
      <xdr:col>10</xdr:col>
      <xdr:colOff>7864</xdr:colOff>
      <xdr:row>1048576</xdr:row>
      <xdr:rowOff>166339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7B2CE7-241E-B4DB-871D-CEB7AF613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52" y="12221384"/>
          <a:ext cx="5710769" cy="3868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196631</xdr:colOff>
      <xdr:row>0</xdr:row>
      <xdr:rowOff>123749</xdr:rowOff>
    </xdr:from>
    <xdr:to>
      <xdr:col>4</xdr:col>
      <xdr:colOff>1205551</xdr:colOff>
      <xdr:row>9</xdr:row>
      <xdr:rowOff>46566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C587C-E948-7E14-637E-07048760D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47" t="19535" r="59341" b="52995"/>
        <a:stretch/>
      </xdr:blipFill>
      <xdr:spPr>
        <a:xfrm>
          <a:off x="196631" y="123749"/>
          <a:ext cx="3739420" cy="170928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254002</xdr:colOff>
      <xdr:row>7</xdr:row>
      <xdr:rowOff>148937</xdr:rowOff>
    </xdr:from>
    <xdr:to>
      <xdr:col>4</xdr:col>
      <xdr:colOff>1105286</xdr:colOff>
      <xdr:row>21</xdr:row>
      <xdr:rowOff>4234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B87ACB-5449-FC15-A6FA-6CBE1298C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75" t="19412" r="55140" b="41203"/>
        <a:stretch/>
      </xdr:blipFill>
      <xdr:spPr>
        <a:xfrm>
          <a:off x="254002" y="1609437"/>
          <a:ext cx="3581784" cy="2111664"/>
        </a:xfrm>
        <a:prstGeom prst="rect">
          <a:avLst/>
        </a:prstGeom>
      </xdr:spPr>
    </xdr:pic>
    <xdr:clientData/>
  </xdr:twoCellAnchor>
  <xdr:twoCellAnchor>
    <xdr:from>
      <xdr:col>4</xdr:col>
      <xdr:colOff>1223433</xdr:colOff>
      <xdr:row>1</xdr:row>
      <xdr:rowOff>262467</xdr:rowOff>
    </xdr:from>
    <xdr:to>
      <xdr:col>11</xdr:col>
      <xdr:colOff>12700</xdr:colOff>
      <xdr:row>2</xdr:row>
      <xdr:rowOff>105833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25CAA26E-0137-75AD-B4F5-620434D07930}"/>
            </a:ext>
          </a:extLst>
        </xdr:cNvPr>
        <xdr:cNvCxnSpPr/>
      </xdr:nvCxnSpPr>
      <xdr:spPr>
        <a:xfrm flipH="1">
          <a:off x="3953933" y="457200"/>
          <a:ext cx="774700" cy="143933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67733</xdr:colOff>
      <xdr:row>11</xdr:row>
      <xdr:rowOff>29634</xdr:rowOff>
    </xdr:from>
    <xdr:to>
      <xdr:col>10</xdr:col>
      <xdr:colOff>207433</xdr:colOff>
      <xdr:row>12</xdr:row>
      <xdr:rowOff>46566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D41DC760-9F7B-4C10-8B0A-C3169AE6C637}"/>
            </a:ext>
          </a:extLst>
        </xdr:cNvPr>
        <xdr:cNvCxnSpPr/>
      </xdr:nvCxnSpPr>
      <xdr:spPr>
        <a:xfrm flipH="1">
          <a:off x="2798233" y="2137834"/>
          <a:ext cx="1905000" cy="177799"/>
        </a:xfrm>
        <a:prstGeom prst="straightConnector1">
          <a:avLst/>
        </a:prstGeom>
        <a:ln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867833</xdr:colOff>
      <xdr:row>1</xdr:row>
      <xdr:rowOff>270933</xdr:rowOff>
    </xdr:from>
    <xdr:to>
      <xdr:col>4</xdr:col>
      <xdr:colOff>1308100</xdr:colOff>
      <xdr:row>4</xdr:row>
      <xdr:rowOff>55033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92F61FFD-510E-1EB4-DBF9-C697D4C1AE02}"/>
            </a:ext>
          </a:extLst>
        </xdr:cNvPr>
        <xdr:cNvSpPr/>
      </xdr:nvSpPr>
      <xdr:spPr>
        <a:xfrm>
          <a:off x="3598333" y="465666"/>
          <a:ext cx="440267" cy="4741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787400</xdr:colOff>
      <xdr:row>12</xdr:row>
      <xdr:rowOff>67732</xdr:rowOff>
    </xdr:from>
    <xdr:to>
      <xdr:col>4</xdr:col>
      <xdr:colOff>1227667</xdr:colOff>
      <xdr:row>15</xdr:row>
      <xdr:rowOff>59266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56889849-4140-4776-9B98-B7BF40786715}"/>
            </a:ext>
          </a:extLst>
        </xdr:cNvPr>
        <xdr:cNvSpPr/>
      </xdr:nvSpPr>
      <xdr:spPr>
        <a:xfrm>
          <a:off x="3517900" y="2336799"/>
          <a:ext cx="440267" cy="47413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Y86"/>
  <sheetViews>
    <sheetView showGridLines="0" zoomScale="118" zoomScaleNormal="55" zoomScaleSheetLayoutView="122" workbookViewId="0">
      <selection activeCell="J11" sqref="J11"/>
    </sheetView>
  </sheetViews>
  <sheetFormatPr defaultColWidth="0" defaultRowHeight="15" zeroHeight="1"/>
  <cols>
    <col min="1" max="1" width="5.28515625" style="18" customWidth="1"/>
    <col min="2" max="2" width="31.28515625" style="12" customWidth="1"/>
    <col min="3" max="3" width="10.5703125" style="18" bestFit="1" customWidth="1"/>
    <col min="4" max="4" width="14.42578125" style="18" customWidth="1"/>
    <col min="5" max="6" width="8.7109375" style="18" customWidth="1"/>
    <col min="7" max="7" width="9.7109375" style="18" customWidth="1"/>
    <col min="8" max="8" width="11.42578125" style="12" customWidth="1"/>
    <col min="9" max="10" width="14.7109375" style="12" customWidth="1"/>
    <col min="11" max="11" width="23.140625" style="12" customWidth="1"/>
    <col min="12" max="12" width="23.140625" style="12" hidden="1" customWidth="1"/>
    <col min="13" max="13" width="20.42578125" style="16" hidden="1" customWidth="1"/>
    <col min="14" max="14" width="17.85546875" style="12" hidden="1" customWidth="1"/>
    <col min="15" max="15" width="11.85546875" style="12" hidden="1" customWidth="1"/>
    <col min="16" max="16" width="9.140625" style="12" hidden="1" customWidth="1"/>
    <col min="17" max="17" width="13.85546875" style="12" hidden="1" customWidth="1"/>
    <col min="18" max="20" width="9.140625" style="12" hidden="1" customWidth="1"/>
    <col min="21" max="23" width="9.140625" style="13" hidden="1" customWidth="1"/>
    <col min="24" max="16384" width="9.140625" style="12" hidden="1"/>
  </cols>
  <sheetData>
    <row r="1" spans="1:25" ht="26.25">
      <c r="A1" s="136" t="s">
        <v>12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0"/>
      <c r="M1" s="11"/>
    </row>
    <row r="2" spans="1:25" ht="26.25">
      <c r="A2" s="14"/>
      <c r="B2" s="15"/>
      <c r="C2" s="14"/>
      <c r="D2" s="14"/>
      <c r="E2" s="14"/>
      <c r="F2" s="14"/>
      <c r="G2" s="14"/>
      <c r="H2" s="15"/>
      <c r="I2" s="15"/>
      <c r="J2" s="15"/>
      <c r="K2" s="15"/>
    </row>
    <row r="3" spans="1:25" ht="21.95" customHeight="1">
      <c r="A3" s="141" t="s">
        <v>84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7"/>
    </row>
    <row r="4" spans="1:25" ht="15.95" customHeight="1">
      <c r="K4" s="19"/>
      <c r="L4" s="19"/>
      <c r="M4" s="20"/>
      <c r="N4" s="19"/>
    </row>
    <row r="5" spans="1:25" s="24" customFormat="1" ht="33.950000000000003" customHeight="1">
      <c r="A5" s="21"/>
      <c r="B5" s="22" t="s">
        <v>0</v>
      </c>
      <c r="C5" s="142"/>
      <c r="D5" s="142"/>
      <c r="E5" s="142"/>
      <c r="F5" s="142"/>
      <c r="G5" s="142"/>
      <c r="H5" s="142"/>
      <c r="I5" s="23"/>
      <c r="J5" s="23"/>
      <c r="M5" s="25"/>
      <c r="U5" s="13"/>
      <c r="V5" s="13"/>
      <c r="W5" s="13"/>
    </row>
    <row r="6" spans="1:25" ht="16.5" thickBot="1">
      <c r="A6" s="26"/>
      <c r="B6" s="27"/>
      <c r="C6" s="26"/>
      <c r="D6" s="26"/>
      <c r="E6" s="26"/>
      <c r="F6" s="26"/>
      <c r="G6" s="26"/>
      <c r="H6" s="27"/>
      <c r="I6" s="27"/>
      <c r="J6" s="27"/>
      <c r="K6" s="27"/>
      <c r="L6" s="27"/>
      <c r="M6" s="28"/>
      <c r="N6" s="27"/>
    </row>
    <row r="7" spans="1:25" ht="57.95" customHeight="1" thickBot="1">
      <c r="A7" s="26"/>
      <c r="B7" s="71" t="s">
        <v>95</v>
      </c>
      <c r="C7" s="72"/>
      <c r="D7" s="72"/>
      <c r="E7" s="72"/>
      <c r="F7" s="72"/>
      <c r="G7" s="72"/>
      <c r="H7" s="73"/>
      <c r="I7" s="74"/>
      <c r="K7" s="77" t="s">
        <v>42</v>
      </c>
      <c r="L7" s="29"/>
      <c r="M7" s="30"/>
      <c r="N7" s="29"/>
    </row>
    <row r="8" spans="1:25" ht="19.7" customHeight="1" thickTop="1">
      <c r="A8" s="139" t="s">
        <v>1</v>
      </c>
      <c r="B8" s="137" t="s">
        <v>10</v>
      </c>
      <c r="C8" s="137" t="s">
        <v>3</v>
      </c>
      <c r="D8" s="137" t="s">
        <v>2</v>
      </c>
      <c r="E8" s="135" t="s">
        <v>58</v>
      </c>
      <c r="F8" s="135"/>
      <c r="G8" s="135"/>
      <c r="H8" s="31" t="s">
        <v>61</v>
      </c>
      <c r="I8" s="133" t="s">
        <v>46</v>
      </c>
      <c r="J8" s="134"/>
      <c r="K8" s="76" t="s">
        <v>7</v>
      </c>
      <c r="L8" s="32" t="s">
        <v>50</v>
      </c>
      <c r="M8" s="32"/>
      <c r="N8" s="33"/>
      <c r="Q8" s="34" t="s">
        <v>3</v>
      </c>
      <c r="R8" s="35" t="s">
        <v>2</v>
      </c>
      <c r="S8" s="12">
        <v>1</v>
      </c>
      <c r="T8" s="12" t="s">
        <v>63</v>
      </c>
      <c r="U8" s="13">
        <v>1930</v>
      </c>
      <c r="W8" s="13">
        <f>2023-U8</f>
        <v>93</v>
      </c>
      <c r="Y8" s="12" t="s">
        <v>85</v>
      </c>
    </row>
    <row r="9" spans="1:25" ht="19.7" customHeight="1">
      <c r="A9" s="140"/>
      <c r="B9" s="138"/>
      <c r="C9" s="138"/>
      <c r="D9" s="138"/>
      <c r="E9" s="36" t="s">
        <v>59</v>
      </c>
      <c r="F9" s="36" t="s">
        <v>44</v>
      </c>
      <c r="G9" s="36" t="s">
        <v>60</v>
      </c>
      <c r="H9" s="37" t="s">
        <v>62</v>
      </c>
      <c r="I9" s="38" t="s">
        <v>48</v>
      </c>
      <c r="J9" s="38" t="s">
        <v>47</v>
      </c>
      <c r="K9" s="39" t="s">
        <v>45</v>
      </c>
      <c r="L9" s="40" t="s">
        <v>51</v>
      </c>
      <c r="M9" s="40" t="s">
        <v>91</v>
      </c>
      <c r="N9" s="41"/>
      <c r="Q9" s="34" t="s">
        <v>43</v>
      </c>
      <c r="R9" s="35" t="s">
        <v>6</v>
      </c>
      <c r="S9" s="12">
        <v>2</v>
      </c>
      <c r="T9" s="12" t="s">
        <v>64</v>
      </c>
      <c r="U9" s="13">
        <v>1931</v>
      </c>
      <c r="W9" s="13">
        <f t="shared" ref="W9:W62" si="0">2023-U9</f>
        <v>92</v>
      </c>
      <c r="Y9" s="12" t="s">
        <v>44</v>
      </c>
    </row>
    <row r="10" spans="1:25" ht="19.7" customHeight="1">
      <c r="A10" s="42"/>
      <c r="B10" s="43"/>
      <c r="C10" s="44"/>
      <c r="D10" s="44"/>
      <c r="E10" s="44"/>
      <c r="F10" s="44"/>
      <c r="G10" s="44"/>
      <c r="H10" s="44"/>
      <c r="I10" s="45" t="s">
        <v>97</v>
      </c>
      <c r="J10" s="45" t="s">
        <v>97</v>
      </c>
      <c r="K10" s="75">
        <v>30</v>
      </c>
      <c r="L10" s="46"/>
      <c r="M10" s="47"/>
      <c r="N10" s="45" t="s">
        <v>8</v>
      </c>
      <c r="Q10" s="34" t="s">
        <v>44</v>
      </c>
      <c r="R10" s="35" t="s">
        <v>9</v>
      </c>
      <c r="S10" s="12">
        <v>3</v>
      </c>
      <c r="T10" s="12" t="s">
        <v>65</v>
      </c>
      <c r="U10" s="13">
        <v>1932</v>
      </c>
      <c r="W10" s="13">
        <f t="shared" si="0"/>
        <v>91</v>
      </c>
      <c r="Y10" s="12" t="s">
        <v>86</v>
      </c>
    </row>
    <row r="11" spans="1:25" ht="29.25" customHeight="1">
      <c r="A11" s="65">
        <v>1</v>
      </c>
      <c r="B11" s="66"/>
      <c r="C11" s="67"/>
      <c r="D11" s="67"/>
      <c r="E11" s="67"/>
      <c r="F11" s="67"/>
      <c r="G11" s="67"/>
      <c r="H11" s="67"/>
      <c r="I11" s="67"/>
      <c r="J11" s="67"/>
      <c r="K11" s="97" t="str">
        <f t="shared" ref="K11:K40" si="1">IF(D11="PLAYER",$K$10,"")</f>
        <v/>
      </c>
      <c r="L11" s="49">
        <f t="shared" ref="L11:L42" si="2">IF(I11=$R$13,$Q$15,0)</f>
        <v>0</v>
      </c>
      <c r="M11" s="50">
        <f t="shared" ref="M11:M42" si="3">IF(J11=$R$13,$Q$14,0)</f>
        <v>0</v>
      </c>
      <c r="N11" s="48">
        <f>M11+L11</f>
        <v>0</v>
      </c>
      <c r="R11" s="35" t="s">
        <v>31</v>
      </c>
      <c r="S11" s="12">
        <v>4</v>
      </c>
      <c r="T11" s="12" t="s">
        <v>66</v>
      </c>
      <c r="U11" s="13">
        <v>1933</v>
      </c>
      <c r="W11" s="13">
        <f t="shared" si="0"/>
        <v>90</v>
      </c>
      <c r="Y11" s="12" t="s">
        <v>87</v>
      </c>
    </row>
    <row r="12" spans="1:25" ht="29.25" customHeight="1">
      <c r="A12" s="65">
        <f>A11+1</f>
        <v>2</v>
      </c>
      <c r="B12" s="66"/>
      <c r="C12" s="67"/>
      <c r="D12" s="67"/>
      <c r="E12" s="67"/>
      <c r="F12" s="67"/>
      <c r="G12" s="67"/>
      <c r="H12" s="67"/>
      <c r="I12" s="67"/>
      <c r="J12" s="67"/>
      <c r="K12" s="97" t="str">
        <f t="shared" si="1"/>
        <v/>
      </c>
      <c r="L12" s="49">
        <f t="shared" si="2"/>
        <v>0</v>
      </c>
      <c r="M12" s="50">
        <f t="shared" si="3"/>
        <v>0</v>
      </c>
      <c r="N12" s="48">
        <f t="shared" ref="N12:N60" si="4">M12+L12</f>
        <v>0</v>
      </c>
      <c r="S12" s="12">
        <v>5</v>
      </c>
      <c r="T12" s="12" t="s">
        <v>67</v>
      </c>
      <c r="U12" s="13">
        <v>1934</v>
      </c>
      <c r="W12" s="13">
        <f t="shared" si="0"/>
        <v>89</v>
      </c>
      <c r="Y12" s="12" t="s">
        <v>88</v>
      </c>
    </row>
    <row r="13" spans="1:25" ht="29.25" customHeight="1">
      <c r="A13" s="65">
        <f t="shared" ref="A13:A60" si="5">A12+1</f>
        <v>3</v>
      </c>
      <c r="B13" s="66"/>
      <c r="C13" s="67"/>
      <c r="D13" s="67"/>
      <c r="E13" s="67"/>
      <c r="F13" s="67"/>
      <c r="G13" s="67"/>
      <c r="H13" s="67"/>
      <c r="I13" s="67"/>
      <c r="J13" s="67"/>
      <c r="K13" s="97" t="str">
        <f t="shared" si="1"/>
        <v/>
      </c>
      <c r="L13" s="49">
        <f t="shared" si="2"/>
        <v>0</v>
      </c>
      <c r="M13" s="50">
        <f t="shared" si="3"/>
        <v>0</v>
      </c>
      <c r="N13" s="48">
        <f t="shared" si="4"/>
        <v>0</v>
      </c>
      <c r="R13" s="12" t="s">
        <v>49</v>
      </c>
      <c r="S13" s="12">
        <v>6</v>
      </c>
      <c r="T13" s="12" t="s">
        <v>68</v>
      </c>
      <c r="U13" s="13">
        <v>1935</v>
      </c>
      <c r="W13" s="13">
        <f t="shared" si="0"/>
        <v>88</v>
      </c>
      <c r="Y13" s="12" t="s">
        <v>89</v>
      </c>
    </row>
    <row r="14" spans="1:25" ht="29.25" customHeight="1">
      <c r="A14" s="65">
        <f t="shared" si="5"/>
        <v>4</v>
      </c>
      <c r="B14" s="66"/>
      <c r="C14" s="67"/>
      <c r="D14" s="67"/>
      <c r="E14" s="67"/>
      <c r="F14" s="67"/>
      <c r="G14" s="67"/>
      <c r="H14" s="67"/>
      <c r="I14" s="67"/>
      <c r="J14" s="67"/>
      <c r="K14" s="97" t="str">
        <f t="shared" si="1"/>
        <v/>
      </c>
      <c r="L14" s="49">
        <f t="shared" si="2"/>
        <v>0</v>
      </c>
      <c r="M14" s="50">
        <f t="shared" si="3"/>
        <v>0</v>
      </c>
      <c r="N14" s="48">
        <f t="shared" si="4"/>
        <v>0</v>
      </c>
      <c r="Q14" s="12">
        <v>30</v>
      </c>
      <c r="S14" s="12">
        <v>7</v>
      </c>
      <c r="T14" s="12" t="s">
        <v>69</v>
      </c>
      <c r="U14" s="13">
        <v>1936</v>
      </c>
      <c r="W14" s="13">
        <f t="shared" si="0"/>
        <v>87</v>
      </c>
      <c r="Y14" s="12" t="s">
        <v>90</v>
      </c>
    </row>
    <row r="15" spans="1:25" ht="29.25" customHeight="1">
      <c r="A15" s="65">
        <f t="shared" si="5"/>
        <v>5</v>
      </c>
      <c r="B15" s="66"/>
      <c r="C15" s="67"/>
      <c r="D15" s="67"/>
      <c r="E15" s="67"/>
      <c r="F15" s="67"/>
      <c r="G15" s="67"/>
      <c r="H15" s="67"/>
      <c r="I15" s="67"/>
      <c r="J15" s="67"/>
      <c r="K15" s="97" t="str">
        <f t="shared" si="1"/>
        <v/>
      </c>
      <c r="L15" s="49">
        <f t="shared" si="2"/>
        <v>0</v>
      </c>
      <c r="M15" s="50">
        <f t="shared" si="3"/>
        <v>0</v>
      </c>
      <c r="N15" s="48">
        <f t="shared" si="4"/>
        <v>0</v>
      </c>
      <c r="Q15" s="12">
        <v>-30</v>
      </c>
      <c r="S15" s="12">
        <v>8</v>
      </c>
      <c r="T15" s="12" t="s">
        <v>70</v>
      </c>
      <c r="U15" s="13">
        <v>1937</v>
      </c>
      <c r="W15" s="13">
        <f t="shared" si="0"/>
        <v>86</v>
      </c>
    </row>
    <row r="16" spans="1:25" ht="29.25" customHeight="1">
      <c r="A16" s="65">
        <f t="shared" si="5"/>
        <v>6</v>
      </c>
      <c r="B16" s="66"/>
      <c r="C16" s="67"/>
      <c r="D16" s="67"/>
      <c r="E16" s="67"/>
      <c r="F16" s="67"/>
      <c r="G16" s="67"/>
      <c r="H16" s="67"/>
      <c r="I16" s="67"/>
      <c r="J16" s="67"/>
      <c r="K16" s="97" t="str">
        <f t="shared" si="1"/>
        <v/>
      </c>
      <c r="L16" s="49">
        <f t="shared" si="2"/>
        <v>0</v>
      </c>
      <c r="M16" s="50">
        <f t="shared" si="3"/>
        <v>0</v>
      </c>
      <c r="N16" s="48">
        <f t="shared" si="4"/>
        <v>0</v>
      </c>
      <c r="S16" s="12">
        <v>9</v>
      </c>
      <c r="T16" s="12" t="s">
        <v>71</v>
      </c>
      <c r="U16" s="13">
        <v>1938</v>
      </c>
      <c r="W16" s="13">
        <f t="shared" si="0"/>
        <v>85</v>
      </c>
    </row>
    <row r="17" spans="1:23" ht="29.25" customHeight="1">
      <c r="A17" s="65">
        <f t="shared" si="5"/>
        <v>7</v>
      </c>
      <c r="B17" s="66"/>
      <c r="C17" s="67"/>
      <c r="D17" s="67"/>
      <c r="E17" s="67"/>
      <c r="F17" s="67"/>
      <c r="G17" s="67"/>
      <c r="H17" s="67"/>
      <c r="I17" s="67"/>
      <c r="J17" s="67"/>
      <c r="K17" s="97" t="str">
        <f t="shared" si="1"/>
        <v/>
      </c>
      <c r="L17" s="49">
        <f t="shared" si="2"/>
        <v>0</v>
      </c>
      <c r="M17" s="50">
        <f t="shared" si="3"/>
        <v>0</v>
      </c>
      <c r="N17" s="48">
        <f t="shared" si="4"/>
        <v>0</v>
      </c>
      <c r="S17" s="12">
        <v>10</v>
      </c>
      <c r="T17" s="12" t="s">
        <v>72</v>
      </c>
      <c r="U17" s="13">
        <v>1939</v>
      </c>
      <c r="W17" s="13">
        <f t="shared" si="0"/>
        <v>84</v>
      </c>
    </row>
    <row r="18" spans="1:23" ht="29.25" customHeight="1">
      <c r="A18" s="65">
        <f t="shared" si="5"/>
        <v>8</v>
      </c>
      <c r="B18" s="66"/>
      <c r="C18" s="67"/>
      <c r="D18" s="67"/>
      <c r="E18" s="67"/>
      <c r="F18" s="67"/>
      <c r="G18" s="67"/>
      <c r="H18" s="67"/>
      <c r="I18" s="67"/>
      <c r="J18" s="67"/>
      <c r="K18" s="97" t="str">
        <f t="shared" si="1"/>
        <v/>
      </c>
      <c r="L18" s="49">
        <f t="shared" si="2"/>
        <v>0</v>
      </c>
      <c r="M18" s="50">
        <f t="shared" si="3"/>
        <v>0</v>
      </c>
      <c r="N18" s="48">
        <f t="shared" si="4"/>
        <v>0</v>
      </c>
      <c r="S18" s="12">
        <v>11</v>
      </c>
      <c r="T18" s="12" t="s">
        <v>73</v>
      </c>
      <c r="U18" s="13">
        <v>1940</v>
      </c>
      <c r="W18" s="13">
        <f t="shared" si="0"/>
        <v>83</v>
      </c>
    </row>
    <row r="19" spans="1:23" ht="29.25" customHeight="1">
      <c r="A19" s="65">
        <f t="shared" si="5"/>
        <v>9</v>
      </c>
      <c r="B19" s="66"/>
      <c r="C19" s="67"/>
      <c r="D19" s="67"/>
      <c r="E19" s="67"/>
      <c r="F19" s="67"/>
      <c r="G19" s="67"/>
      <c r="H19" s="67"/>
      <c r="I19" s="67"/>
      <c r="J19" s="67"/>
      <c r="K19" s="97" t="str">
        <f t="shared" si="1"/>
        <v/>
      </c>
      <c r="L19" s="49">
        <f t="shared" si="2"/>
        <v>0</v>
      </c>
      <c r="M19" s="50">
        <f t="shared" si="3"/>
        <v>0</v>
      </c>
      <c r="N19" s="48">
        <f t="shared" si="4"/>
        <v>0</v>
      </c>
      <c r="S19" s="12">
        <v>12</v>
      </c>
      <c r="T19" s="12" t="s">
        <v>74</v>
      </c>
      <c r="U19" s="13">
        <v>1941</v>
      </c>
      <c r="W19" s="13">
        <f t="shared" si="0"/>
        <v>82</v>
      </c>
    </row>
    <row r="20" spans="1:23" ht="29.25" customHeight="1">
      <c r="A20" s="65">
        <f t="shared" si="5"/>
        <v>10</v>
      </c>
      <c r="B20" s="66"/>
      <c r="C20" s="67"/>
      <c r="D20" s="67"/>
      <c r="E20" s="67"/>
      <c r="F20" s="67"/>
      <c r="G20" s="67"/>
      <c r="H20" s="67"/>
      <c r="I20" s="67"/>
      <c r="J20" s="67"/>
      <c r="K20" s="97" t="str">
        <f t="shared" si="1"/>
        <v/>
      </c>
      <c r="L20" s="49">
        <f t="shared" si="2"/>
        <v>0</v>
      </c>
      <c r="M20" s="50">
        <f t="shared" si="3"/>
        <v>0</v>
      </c>
      <c r="N20" s="48">
        <f t="shared" si="4"/>
        <v>0</v>
      </c>
      <c r="S20" s="12">
        <v>13</v>
      </c>
      <c r="U20" s="13">
        <v>1942</v>
      </c>
      <c r="W20" s="13">
        <f t="shared" si="0"/>
        <v>81</v>
      </c>
    </row>
    <row r="21" spans="1:23" ht="29.25" customHeight="1">
      <c r="A21" s="65">
        <f t="shared" si="5"/>
        <v>11</v>
      </c>
      <c r="B21" s="66"/>
      <c r="C21" s="67"/>
      <c r="D21" s="67"/>
      <c r="E21" s="67"/>
      <c r="F21" s="67"/>
      <c r="G21" s="67"/>
      <c r="H21" s="67"/>
      <c r="I21" s="67"/>
      <c r="J21" s="67"/>
      <c r="K21" s="97" t="str">
        <f t="shared" si="1"/>
        <v/>
      </c>
      <c r="L21" s="49">
        <f t="shared" si="2"/>
        <v>0</v>
      </c>
      <c r="M21" s="50">
        <f t="shared" si="3"/>
        <v>0</v>
      </c>
      <c r="N21" s="48">
        <f t="shared" si="4"/>
        <v>0</v>
      </c>
      <c r="S21" s="12">
        <v>14</v>
      </c>
      <c r="U21" s="13">
        <v>1943</v>
      </c>
      <c r="W21" s="13">
        <f t="shared" si="0"/>
        <v>80</v>
      </c>
    </row>
    <row r="22" spans="1:23" ht="29.25" customHeight="1">
      <c r="A22" s="65">
        <f t="shared" si="5"/>
        <v>12</v>
      </c>
      <c r="B22" s="66"/>
      <c r="C22" s="67"/>
      <c r="D22" s="67"/>
      <c r="E22" s="67"/>
      <c r="F22" s="67"/>
      <c r="G22" s="67"/>
      <c r="H22" s="67"/>
      <c r="I22" s="67"/>
      <c r="J22" s="67"/>
      <c r="K22" s="97" t="str">
        <f t="shared" si="1"/>
        <v/>
      </c>
      <c r="L22" s="49">
        <f t="shared" si="2"/>
        <v>0</v>
      </c>
      <c r="M22" s="50">
        <f t="shared" si="3"/>
        <v>0</v>
      </c>
      <c r="N22" s="48">
        <f t="shared" si="4"/>
        <v>0</v>
      </c>
      <c r="S22" s="12">
        <v>15</v>
      </c>
      <c r="U22" s="13">
        <v>1944</v>
      </c>
      <c r="W22" s="13">
        <f t="shared" si="0"/>
        <v>79</v>
      </c>
    </row>
    <row r="23" spans="1:23" ht="29.25" customHeight="1">
      <c r="A23" s="65">
        <f t="shared" si="5"/>
        <v>13</v>
      </c>
      <c r="B23" s="66"/>
      <c r="C23" s="67"/>
      <c r="D23" s="67"/>
      <c r="E23" s="67"/>
      <c r="F23" s="67"/>
      <c r="G23" s="67"/>
      <c r="H23" s="67"/>
      <c r="I23" s="67"/>
      <c r="J23" s="67"/>
      <c r="K23" s="97" t="str">
        <f t="shared" si="1"/>
        <v/>
      </c>
      <c r="L23" s="49">
        <f t="shared" si="2"/>
        <v>0</v>
      </c>
      <c r="M23" s="50">
        <f t="shared" si="3"/>
        <v>0</v>
      </c>
      <c r="N23" s="48">
        <f t="shared" si="4"/>
        <v>0</v>
      </c>
      <c r="S23" s="12">
        <v>16</v>
      </c>
      <c r="U23" s="13">
        <v>1945</v>
      </c>
      <c r="W23" s="13">
        <f t="shared" si="0"/>
        <v>78</v>
      </c>
    </row>
    <row r="24" spans="1:23" ht="29.25" customHeight="1">
      <c r="A24" s="65">
        <f t="shared" si="5"/>
        <v>14</v>
      </c>
      <c r="B24" s="66"/>
      <c r="C24" s="67"/>
      <c r="D24" s="67"/>
      <c r="E24" s="67"/>
      <c r="F24" s="67"/>
      <c r="G24" s="67"/>
      <c r="H24" s="67"/>
      <c r="I24" s="67"/>
      <c r="J24" s="67"/>
      <c r="K24" s="97" t="str">
        <f t="shared" si="1"/>
        <v/>
      </c>
      <c r="L24" s="49">
        <f t="shared" si="2"/>
        <v>0</v>
      </c>
      <c r="M24" s="50">
        <f t="shared" si="3"/>
        <v>0</v>
      </c>
      <c r="N24" s="48">
        <f t="shared" si="4"/>
        <v>0</v>
      </c>
      <c r="S24" s="12">
        <v>17</v>
      </c>
      <c r="U24" s="13">
        <v>1946</v>
      </c>
      <c r="W24" s="13">
        <f t="shared" si="0"/>
        <v>77</v>
      </c>
    </row>
    <row r="25" spans="1:23" ht="29.25" customHeight="1">
      <c r="A25" s="65">
        <f t="shared" si="5"/>
        <v>15</v>
      </c>
      <c r="B25" s="66"/>
      <c r="C25" s="67"/>
      <c r="D25" s="67"/>
      <c r="E25" s="67"/>
      <c r="F25" s="67"/>
      <c r="G25" s="67"/>
      <c r="H25" s="67"/>
      <c r="I25" s="67"/>
      <c r="J25" s="67"/>
      <c r="K25" s="97" t="str">
        <f t="shared" si="1"/>
        <v/>
      </c>
      <c r="L25" s="49">
        <f t="shared" si="2"/>
        <v>0</v>
      </c>
      <c r="M25" s="50">
        <f t="shared" si="3"/>
        <v>0</v>
      </c>
      <c r="N25" s="48">
        <f t="shared" si="4"/>
        <v>0</v>
      </c>
      <c r="S25" s="12">
        <v>18</v>
      </c>
      <c r="U25" s="13">
        <v>1947</v>
      </c>
      <c r="W25" s="13">
        <f t="shared" si="0"/>
        <v>76</v>
      </c>
    </row>
    <row r="26" spans="1:23" ht="29.25" customHeight="1">
      <c r="A26" s="65">
        <f t="shared" si="5"/>
        <v>16</v>
      </c>
      <c r="B26" s="66"/>
      <c r="C26" s="67"/>
      <c r="D26" s="67"/>
      <c r="E26" s="67"/>
      <c r="F26" s="67"/>
      <c r="G26" s="67"/>
      <c r="H26" s="67"/>
      <c r="I26" s="67"/>
      <c r="J26" s="67"/>
      <c r="K26" s="97" t="str">
        <f t="shared" si="1"/>
        <v/>
      </c>
      <c r="L26" s="49">
        <f t="shared" si="2"/>
        <v>0</v>
      </c>
      <c r="M26" s="50">
        <f t="shared" si="3"/>
        <v>0</v>
      </c>
      <c r="N26" s="48">
        <f t="shared" si="4"/>
        <v>0</v>
      </c>
      <c r="S26" s="12">
        <v>19</v>
      </c>
      <c r="U26" s="13">
        <v>1948</v>
      </c>
      <c r="W26" s="13">
        <f t="shared" si="0"/>
        <v>75</v>
      </c>
    </row>
    <row r="27" spans="1:23" ht="29.25" customHeight="1">
      <c r="A27" s="65">
        <f t="shared" si="5"/>
        <v>17</v>
      </c>
      <c r="B27" s="66"/>
      <c r="C27" s="67"/>
      <c r="D27" s="67"/>
      <c r="E27" s="67"/>
      <c r="F27" s="67"/>
      <c r="G27" s="67"/>
      <c r="H27" s="67"/>
      <c r="I27" s="67"/>
      <c r="J27" s="67"/>
      <c r="K27" s="97" t="str">
        <f t="shared" si="1"/>
        <v/>
      </c>
      <c r="L27" s="49">
        <f t="shared" si="2"/>
        <v>0</v>
      </c>
      <c r="M27" s="50">
        <f t="shared" si="3"/>
        <v>0</v>
      </c>
      <c r="N27" s="48">
        <f t="shared" si="4"/>
        <v>0</v>
      </c>
      <c r="S27" s="12">
        <v>20</v>
      </c>
      <c r="U27" s="13">
        <v>1949</v>
      </c>
      <c r="W27" s="13">
        <f t="shared" si="0"/>
        <v>74</v>
      </c>
    </row>
    <row r="28" spans="1:23" ht="29.25" customHeight="1">
      <c r="A28" s="65">
        <f t="shared" si="5"/>
        <v>18</v>
      </c>
      <c r="B28" s="66"/>
      <c r="C28" s="67"/>
      <c r="D28" s="67"/>
      <c r="E28" s="67"/>
      <c r="F28" s="67"/>
      <c r="G28" s="67"/>
      <c r="H28" s="67"/>
      <c r="I28" s="67"/>
      <c r="J28" s="67"/>
      <c r="K28" s="97" t="str">
        <f t="shared" si="1"/>
        <v/>
      </c>
      <c r="L28" s="49">
        <f t="shared" si="2"/>
        <v>0</v>
      </c>
      <c r="M28" s="50">
        <f t="shared" si="3"/>
        <v>0</v>
      </c>
      <c r="N28" s="48">
        <f t="shared" si="4"/>
        <v>0</v>
      </c>
      <c r="S28" s="12">
        <v>21</v>
      </c>
      <c r="U28" s="13">
        <v>1950</v>
      </c>
      <c r="W28" s="13">
        <f t="shared" si="0"/>
        <v>73</v>
      </c>
    </row>
    <row r="29" spans="1:23" ht="29.25" customHeight="1">
      <c r="A29" s="65">
        <f t="shared" si="5"/>
        <v>19</v>
      </c>
      <c r="B29" s="66"/>
      <c r="C29" s="67"/>
      <c r="D29" s="67"/>
      <c r="E29" s="67"/>
      <c r="F29" s="67"/>
      <c r="G29" s="67"/>
      <c r="H29" s="67"/>
      <c r="I29" s="67"/>
      <c r="J29" s="67"/>
      <c r="K29" s="97" t="str">
        <f t="shared" si="1"/>
        <v/>
      </c>
      <c r="L29" s="49">
        <f t="shared" si="2"/>
        <v>0</v>
      </c>
      <c r="M29" s="50">
        <f t="shared" si="3"/>
        <v>0</v>
      </c>
      <c r="N29" s="48">
        <f t="shared" si="4"/>
        <v>0</v>
      </c>
      <c r="S29" s="12">
        <v>22</v>
      </c>
      <c r="U29" s="13">
        <v>1951</v>
      </c>
      <c r="W29" s="13">
        <f t="shared" si="0"/>
        <v>72</v>
      </c>
    </row>
    <row r="30" spans="1:23" ht="29.25" customHeight="1">
      <c r="A30" s="65">
        <f t="shared" si="5"/>
        <v>20</v>
      </c>
      <c r="B30" s="66"/>
      <c r="C30" s="67"/>
      <c r="D30" s="67"/>
      <c r="E30" s="67"/>
      <c r="F30" s="67"/>
      <c r="G30" s="67"/>
      <c r="H30" s="67"/>
      <c r="I30" s="67"/>
      <c r="J30" s="67"/>
      <c r="K30" s="97" t="str">
        <f t="shared" si="1"/>
        <v/>
      </c>
      <c r="L30" s="49">
        <f t="shared" si="2"/>
        <v>0</v>
      </c>
      <c r="M30" s="50">
        <f t="shared" si="3"/>
        <v>0</v>
      </c>
      <c r="N30" s="48">
        <f t="shared" si="4"/>
        <v>0</v>
      </c>
      <c r="S30" s="12">
        <v>23</v>
      </c>
      <c r="U30" s="13">
        <v>1952</v>
      </c>
      <c r="W30" s="13">
        <f t="shared" si="0"/>
        <v>71</v>
      </c>
    </row>
    <row r="31" spans="1:23" ht="29.25" customHeight="1">
      <c r="A31" s="65">
        <f t="shared" si="5"/>
        <v>21</v>
      </c>
      <c r="B31" s="66"/>
      <c r="C31" s="67"/>
      <c r="D31" s="67"/>
      <c r="E31" s="67"/>
      <c r="F31" s="67"/>
      <c r="G31" s="67"/>
      <c r="H31" s="67"/>
      <c r="I31" s="67"/>
      <c r="J31" s="67"/>
      <c r="K31" s="97" t="str">
        <f t="shared" si="1"/>
        <v/>
      </c>
      <c r="L31" s="49">
        <f t="shared" si="2"/>
        <v>0</v>
      </c>
      <c r="M31" s="50">
        <f t="shared" si="3"/>
        <v>0</v>
      </c>
      <c r="N31" s="48">
        <f t="shared" si="4"/>
        <v>0</v>
      </c>
      <c r="S31" s="12">
        <v>24</v>
      </c>
      <c r="U31" s="13">
        <v>1953</v>
      </c>
      <c r="W31" s="13">
        <f t="shared" si="0"/>
        <v>70</v>
      </c>
    </row>
    <row r="32" spans="1:23" ht="29.25" customHeight="1">
      <c r="A32" s="65">
        <f t="shared" si="5"/>
        <v>22</v>
      </c>
      <c r="B32" s="66"/>
      <c r="C32" s="67"/>
      <c r="D32" s="67"/>
      <c r="E32" s="67"/>
      <c r="F32" s="67"/>
      <c r="G32" s="67"/>
      <c r="H32" s="67"/>
      <c r="I32" s="67"/>
      <c r="J32" s="67"/>
      <c r="K32" s="97" t="str">
        <f t="shared" si="1"/>
        <v/>
      </c>
      <c r="L32" s="49">
        <f t="shared" si="2"/>
        <v>0</v>
      </c>
      <c r="M32" s="50">
        <f t="shared" si="3"/>
        <v>0</v>
      </c>
      <c r="N32" s="48">
        <f t="shared" si="4"/>
        <v>0</v>
      </c>
      <c r="S32" s="12">
        <v>25</v>
      </c>
      <c r="U32" s="13">
        <v>1954</v>
      </c>
      <c r="W32" s="13">
        <f t="shared" si="0"/>
        <v>69</v>
      </c>
    </row>
    <row r="33" spans="1:23" ht="29.25" customHeight="1">
      <c r="A33" s="65">
        <f t="shared" si="5"/>
        <v>23</v>
      </c>
      <c r="B33" s="66"/>
      <c r="C33" s="67"/>
      <c r="D33" s="67"/>
      <c r="E33" s="67"/>
      <c r="F33" s="67"/>
      <c r="G33" s="67"/>
      <c r="H33" s="67"/>
      <c r="I33" s="67"/>
      <c r="J33" s="67"/>
      <c r="K33" s="97" t="str">
        <f t="shared" si="1"/>
        <v/>
      </c>
      <c r="L33" s="49">
        <f t="shared" si="2"/>
        <v>0</v>
      </c>
      <c r="M33" s="50">
        <f t="shared" si="3"/>
        <v>0</v>
      </c>
      <c r="N33" s="48">
        <f t="shared" si="4"/>
        <v>0</v>
      </c>
      <c r="S33" s="12">
        <v>26</v>
      </c>
      <c r="U33" s="13">
        <v>1955</v>
      </c>
      <c r="W33" s="13">
        <f t="shared" si="0"/>
        <v>68</v>
      </c>
    </row>
    <row r="34" spans="1:23" ht="29.25" customHeight="1">
      <c r="A34" s="65">
        <f t="shared" si="5"/>
        <v>24</v>
      </c>
      <c r="B34" s="66"/>
      <c r="C34" s="67"/>
      <c r="D34" s="67"/>
      <c r="E34" s="67"/>
      <c r="F34" s="67"/>
      <c r="G34" s="67"/>
      <c r="H34" s="67"/>
      <c r="I34" s="67"/>
      <c r="J34" s="67"/>
      <c r="K34" s="97" t="str">
        <f t="shared" si="1"/>
        <v/>
      </c>
      <c r="L34" s="49">
        <f t="shared" si="2"/>
        <v>0</v>
      </c>
      <c r="M34" s="50">
        <f t="shared" si="3"/>
        <v>0</v>
      </c>
      <c r="N34" s="48">
        <f t="shared" si="4"/>
        <v>0</v>
      </c>
      <c r="S34" s="12">
        <v>27</v>
      </c>
      <c r="U34" s="13">
        <v>1956</v>
      </c>
      <c r="W34" s="13">
        <f t="shared" si="0"/>
        <v>67</v>
      </c>
    </row>
    <row r="35" spans="1:23" ht="29.25" customHeight="1">
      <c r="A35" s="65">
        <f t="shared" si="5"/>
        <v>25</v>
      </c>
      <c r="B35" s="66"/>
      <c r="C35" s="67"/>
      <c r="D35" s="67"/>
      <c r="E35" s="67"/>
      <c r="F35" s="67"/>
      <c r="G35" s="67"/>
      <c r="H35" s="67"/>
      <c r="I35" s="67"/>
      <c r="J35" s="67"/>
      <c r="K35" s="97" t="str">
        <f t="shared" si="1"/>
        <v/>
      </c>
      <c r="L35" s="49">
        <f t="shared" si="2"/>
        <v>0</v>
      </c>
      <c r="M35" s="50">
        <f t="shared" si="3"/>
        <v>0</v>
      </c>
      <c r="N35" s="48">
        <f t="shared" si="4"/>
        <v>0</v>
      </c>
      <c r="S35" s="12">
        <v>28</v>
      </c>
      <c r="U35" s="13">
        <v>1957</v>
      </c>
      <c r="W35" s="13">
        <f t="shared" si="0"/>
        <v>66</v>
      </c>
    </row>
    <row r="36" spans="1:23" ht="29.25" customHeight="1">
      <c r="A36" s="65">
        <f t="shared" si="5"/>
        <v>26</v>
      </c>
      <c r="B36" s="66"/>
      <c r="C36" s="67"/>
      <c r="D36" s="67"/>
      <c r="E36" s="67"/>
      <c r="F36" s="67"/>
      <c r="G36" s="67"/>
      <c r="H36" s="67"/>
      <c r="I36" s="67"/>
      <c r="J36" s="67"/>
      <c r="K36" s="97" t="str">
        <f t="shared" si="1"/>
        <v/>
      </c>
      <c r="L36" s="49">
        <f t="shared" si="2"/>
        <v>0</v>
      </c>
      <c r="M36" s="50">
        <f t="shared" si="3"/>
        <v>0</v>
      </c>
      <c r="N36" s="48">
        <f t="shared" si="4"/>
        <v>0</v>
      </c>
      <c r="S36" s="12">
        <v>29</v>
      </c>
      <c r="U36" s="13">
        <v>1958</v>
      </c>
      <c r="W36" s="13">
        <f t="shared" si="0"/>
        <v>65</v>
      </c>
    </row>
    <row r="37" spans="1:23" ht="29.25" customHeight="1">
      <c r="A37" s="65">
        <f t="shared" si="5"/>
        <v>27</v>
      </c>
      <c r="B37" s="66"/>
      <c r="C37" s="67"/>
      <c r="D37" s="67"/>
      <c r="E37" s="67"/>
      <c r="F37" s="67"/>
      <c r="G37" s="67"/>
      <c r="H37" s="67"/>
      <c r="I37" s="67"/>
      <c r="J37" s="67"/>
      <c r="K37" s="97" t="str">
        <f t="shared" si="1"/>
        <v/>
      </c>
      <c r="L37" s="49">
        <f t="shared" si="2"/>
        <v>0</v>
      </c>
      <c r="M37" s="50">
        <f t="shared" si="3"/>
        <v>0</v>
      </c>
      <c r="N37" s="48">
        <f t="shared" si="4"/>
        <v>0</v>
      </c>
      <c r="S37" s="12">
        <v>30</v>
      </c>
      <c r="U37" s="13">
        <v>1959</v>
      </c>
      <c r="W37" s="13">
        <f t="shared" si="0"/>
        <v>64</v>
      </c>
    </row>
    <row r="38" spans="1:23" ht="29.25" customHeight="1">
      <c r="A38" s="65">
        <f t="shared" si="5"/>
        <v>28</v>
      </c>
      <c r="B38" s="66"/>
      <c r="C38" s="67"/>
      <c r="D38" s="67"/>
      <c r="E38" s="67"/>
      <c r="F38" s="67"/>
      <c r="G38" s="67"/>
      <c r="H38" s="67"/>
      <c r="I38" s="67"/>
      <c r="J38" s="67"/>
      <c r="K38" s="97" t="str">
        <f t="shared" si="1"/>
        <v/>
      </c>
      <c r="L38" s="49">
        <f t="shared" si="2"/>
        <v>0</v>
      </c>
      <c r="M38" s="50">
        <f t="shared" si="3"/>
        <v>0</v>
      </c>
      <c r="N38" s="48">
        <f t="shared" si="4"/>
        <v>0</v>
      </c>
      <c r="S38" s="12">
        <v>31</v>
      </c>
      <c r="U38" s="13">
        <v>1960</v>
      </c>
      <c r="W38" s="13">
        <f t="shared" si="0"/>
        <v>63</v>
      </c>
    </row>
    <row r="39" spans="1:23" ht="29.25" customHeight="1">
      <c r="A39" s="65">
        <f t="shared" si="5"/>
        <v>29</v>
      </c>
      <c r="B39" s="66"/>
      <c r="C39" s="67"/>
      <c r="D39" s="67"/>
      <c r="E39" s="67"/>
      <c r="F39" s="67"/>
      <c r="G39" s="67"/>
      <c r="H39" s="67"/>
      <c r="I39" s="67"/>
      <c r="J39" s="67"/>
      <c r="K39" s="97" t="str">
        <f t="shared" si="1"/>
        <v/>
      </c>
      <c r="L39" s="49">
        <f t="shared" si="2"/>
        <v>0</v>
      </c>
      <c r="M39" s="50">
        <f t="shared" si="3"/>
        <v>0</v>
      </c>
      <c r="N39" s="48">
        <f t="shared" si="4"/>
        <v>0</v>
      </c>
      <c r="U39" s="13">
        <v>1961</v>
      </c>
      <c r="W39" s="13">
        <f t="shared" si="0"/>
        <v>62</v>
      </c>
    </row>
    <row r="40" spans="1:23" ht="29.25" customHeight="1">
      <c r="A40" s="65">
        <f t="shared" si="5"/>
        <v>30</v>
      </c>
      <c r="B40" s="66"/>
      <c r="C40" s="67"/>
      <c r="D40" s="67"/>
      <c r="E40" s="67"/>
      <c r="F40" s="67"/>
      <c r="G40" s="67"/>
      <c r="H40" s="67"/>
      <c r="I40" s="67"/>
      <c r="J40" s="67"/>
      <c r="K40" s="97" t="str">
        <f t="shared" si="1"/>
        <v/>
      </c>
      <c r="L40" s="49">
        <f t="shared" si="2"/>
        <v>0</v>
      </c>
      <c r="M40" s="50">
        <f t="shared" si="3"/>
        <v>0</v>
      </c>
      <c r="N40" s="48">
        <f t="shared" si="4"/>
        <v>0</v>
      </c>
      <c r="U40" s="13">
        <v>1962</v>
      </c>
      <c r="W40" s="13">
        <f t="shared" si="0"/>
        <v>61</v>
      </c>
    </row>
    <row r="41" spans="1:23" ht="29.25" customHeight="1">
      <c r="A41" s="65">
        <f t="shared" si="5"/>
        <v>31</v>
      </c>
      <c r="B41" s="66"/>
      <c r="C41" s="67"/>
      <c r="D41" s="67"/>
      <c r="E41" s="67"/>
      <c r="F41" s="67"/>
      <c r="G41" s="67"/>
      <c r="H41" s="67"/>
      <c r="I41" s="67"/>
      <c r="J41" s="67"/>
      <c r="K41" s="97" t="str">
        <f t="shared" ref="K41:K42" si="6">IF(D41="PLAYER",$K$10,"")</f>
        <v/>
      </c>
      <c r="L41" s="49">
        <f t="shared" si="2"/>
        <v>0</v>
      </c>
      <c r="M41" s="50">
        <f t="shared" si="3"/>
        <v>0</v>
      </c>
      <c r="N41" s="48">
        <f t="shared" si="4"/>
        <v>0</v>
      </c>
      <c r="U41" s="13">
        <v>1963</v>
      </c>
      <c r="W41" s="13">
        <f t="shared" si="0"/>
        <v>60</v>
      </c>
    </row>
    <row r="42" spans="1:23" ht="29.25" customHeight="1">
      <c r="A42" s="65">
        <f t="shared" si="5"/>
        <v>32</v>
      </c>
      <c r="B42" s="66"/>
      <c r="C42" s="67"/>
      <c r="D42" s="67"/>
      <c r="E42" s="67"/>
      <c r="F42" s="67"/>
      <c r="G42" s="67"/>
      <c r="H42" s="67"/>
      <c r="I42" s="67"/>
      <c r="J42" s="67"/>
      <c r="K42" s="97" t="str">
        <f t="shared" si="6"/>
        <v/>
      </c>
      <c r="L42" s="49">
        <f t="shared" si="2"/>
        <v>0</v>
      </c>
      <c r="M42" s="50">
        <f t="shared" si="3"/>
        <v>0</v>
      </c>
      <c r="N42" s="48">
        <f t="shared" si="4"/>
        <v>0</v>
      </c>
      <c r="U42" s="13">
        <v>1964</v>
      </c>
      <c r="W42" s="13">
        <f t="shared" si="0"/>
        <v>59</v>
      </c>
    </row>
    <row r="43" spans="1:23" ht="29.25" customHeight="1">
      <c r="A43" s="65">
        <f t="shared" si="5"/>
        <v>33</v>
      </c>
      <c r="B43" s="66"/>
      <c r="C43" s="67"/>
      <c r="D43" s="67"/>
      <c r="E43" s="67"/>
      <c r="F43" s="67"/>
      <c r="G43" s="67"/>
      <c r="H43" s="67"/>
      <c r="I43" s="67"/>
      <c r="J43" s="67"/>
      <c r="K43" s="97" t="str">
        <f t="shared" ref="K43:K60" si="7">IF(D43="PLAYER",$K$10,"")</f>
        <v/>
      </c>
      <c r="L43" s="49">
        <f t="shared" ref="L43:L60" si="8">IF(I43=$R$13,$Q$15,0)</f>
        <v>0</v>
      </c>
      <c r="M43" s="50">
        <f t="shared" ref="M43:M60" si="9">IF(J43=$R$13,$Q$14,0)</f>
        <v>0</v>
      </c>
      <c r="N43" s="48">
        <f t="shared" si="4"/>
        <v>0</v>
      </c>
      <c r="U43" s="13">
        <v>1965</v>
      </c>
      <c r="W43" s="13">
        <f t="shared" si="0"/>
        <v>58</v>
      </c>
    </row>
    <row r="44" spans="1:23" ht="29.25" customHeight="1">
      <c r="A44" s="65">
        <f t="shared" si="5"/>
        <v>34</v>
      </c>
      <c r="B44" s="66"/>
      <c r="C44" s="67"/>
      <c r="D44" s="67"/>
      <c r="E44" s="67"/>
      <c r="F44" s="67"/>
      <c r="G44" s="67"/>
      <c r="H44" s="67"/>
      <c r="I44" s="67"/>
      <c r="J44" s="67"/>
      <c r="K44" s="97" t="str">
        <f t="shared" si="7"/>
        <v/>
      </c>
      <c r="L44" s="49">
        <f t="shared" si="8"/>
        <v>0</v>
      </c>
      <c r="M44" s="50">
        <f t="shared" si="9"/>
        <v>0</v>
      </c>
      <c r="N44" s="48">
        <f t="shared" si="4"/>
        <v>0</v>
      </c>
      <c r="U44" s="13">
        <v>1966</v>
      </c>
      <c r="W44" s="13">
        <f t="shared" si="0"/>
        <v>57</v>
      </c>
    </row>
    <row r="45" spans="1:23" ht="29.25" customHeight="1">
      <c r="A45" s="65">
        <f t="shared" si="5"/>
        <v>35</v>
      </c>
      <c r="B45" s="66"/>
      <c r="C45" s="67"/>
      <c r="D45" s="67"/>
      <c r="E45" s="67"/>
      <c r="F45" s="67"/>
      <c r="G45" s="67"/>
      <c r="H45" s="67"/>
      <c r="I45" s="67"/>
      <c r="J45" s="67"/>
      <c r="K45" s="97" t="str">
        <f t="shared" si="7"/>
        <v/>
      </c>
      <c r="L45" s="49">
        <f t="shared" si="8"/>
        <v>0</v>
      </c>
      <c r="M45" s="50">
        <f t="shared" si="9"/>
        <v>0</v>
      </c>
      <c r="N45" s="48">
        <f t="shared" si="4"/>
        <v>0</v>
      </c>
      <c r="U45" s="13">
        <v>1967</v>
      </c>
      <c r="W45" s="13">
        <f t="shared" si="0"/>
        <v>56</v>
      </c>
    </row>
    <row r="46" spans="1:23" ht="29.25" customHeight="1">
      <c r="A46" s="65">
        <f t="shared" si="5"/>
        <v>36</v>
      </c>
      <c r="B46" s="66"/>
      <c r="C46" s="67"/>
      <c r="D46" s="67"/>
      <c r="E46" s="67"/>
      <c r="F46" s="67"/>
      <c r="G46" s="67"/>
      <c r="H46" s="67"/>
      <c r="I46" s="67"/>
      <c r="J46" s="67"/>
      <c r="K46" s="97" t="str">
        <f t="shared" si="7"/>
        <v/>
      </c>
      <c r="L46" s="49">
        <f t="shared" si="8"/>
        <v>0</v>
      </c>
      <c r="M46" s="50">
        <f t="shared" si="9"/>
        <v>0</v>
      </c>
      <c r="N46" s="48">
        <f t="shared" si="4"/>
        <v>0</v>
      </c>
      <c r="U46" s="13">
        <v>1968</v>
      </c>
      <c r="W46" s="13">
        <f t="shared" si="0"/>
        <v>55</v>
      </c>
    </row>
    <row r="47" spans="1:23" ht="29.25" customHeight="1">
      <c r="A47" s="65">
        <f t="shared" si="5"/>
        <v>37</v>
      </c>
      <c r="B47" s="66"/>
      <c r="C47" s="67"/>
      <c r="D47" s="67"/>
      <c r="E47" s="67"/>
      <c r="F47" s="67"/>
      <c r="G47" s="67"/>
      <c r="H47" s="67"/>
      <c r="I47" s="67"/>
      <c r="J47" s="67"/>
      <c r="K47" s="97" t="str">
        <f t="shared" si="7"/>
        <v/>
      </c>
      <c r="L47" s="49">
        <f t="shared" si="8"/>
        <v>0</v>
      </c>
      <c r="M47" s="50">
        <f t="shared" si="9"/>
        <v>0</v>
      </c>
      <c r="N47" s="48">
        <f t="shared" si="4"/>
        <v>0</v>
      </c>
      <c r="U47" s="13">
        <v>1969</v>
      </c>
      <c r="W47" s="13">
        <f t="shared" si="0"/>
        <v>54</v>
      </c>
    </row>
    <row r="48" spans="1:23" ht="29.25" customHeight="1">
      <c r="A48" s="65">
        <f t="shared" si="5"/>
        <v>38</v>
      </c>
      <c r="B48" s="66"/>
      <c r="C48" s="67"/>
      <c r="D48" s="67"/>
      <c r="E48" s="67"/>
      <c r="F48" s="67"/>
      <c r="G48" s="67"/>
      <c r="H48" s="67"/>
      <c r="I48" s="67"/>
      <c r="J48" s="67"/>
      <c r="K48" s="97" t="str">
        <f t="shared" si="7"/>
        <v/>
      </c>
      <c r="L48" s="49">
        <f t="shared" si="8"/>
        <v>0</v>
      </c>
      <c r="M48" s="50">
        <f t="shared" si="9"/>
        <v>0</v>
      </c>
      <c r="N48" s="48">
        <f t="shared" si="4"/>
        <v>0</v>
      </c>
      <c r="U48" s="13">
        <v>1970</v>
      </c>
      <c r="W48" s="13">
        <f t="shared" si="0"/>
        <v>53</v>
      </c>
    </row>
    <row r="49" spans="1:23" ht="29.25" customHeight="1">
      <c r="A49" s="65">
        <f t="shared" si="5"/>
        <v>39</v>
      </c>
      <c r="B49" s="66"/>
      <c r="C49" s="67"/>
      <c r="D49" s="67"/>
      <c r="E49" s="67"/>
      <c r="F49" s="67"/>
      <c r="G49" s="67"/>
      <c r="H49" s="67"/>
      <c r="I49" s="67"/>
      <c r="J49" s="67"/>
      <c r="K49" s="97" t="str">
        <f t="shared" si="7"/>
        <v/>
      </c>
      <c r="L49" s="49">
        <f t="shared" si="8"/>
        <v>0</v>
      </c>
      <c r="M49" s="50">
        <f t="shared" si="9"/>
        <v>0</v>
      </c>
      <c r="N49" s="48">
        <f t="shared" si="4"/>
        <v>0</v>
      </c>
      <c r="U49" s="13">
        <v>1971</v>
      </c>
      <c r="W49" s="13">
        <f t="shared" si="0"/>
        <v>52</v>
      </c>
    </row>
    <row r="50" spans="1:23" ht="29.25" customHeight="1">
      <c r="A50" s="65">
        <f t="shared" si="5"/>
        <v>40</v>
      </c>
      <c r="B50" s="66"/>
      <c r="C50" s="67"/>
      <c r="D50" s="67"/>
      <c r="E50" s="67"/>
      <c r="F50" s="67"/>
      <c r="G50" s="67"/>
      <c r="H50" s="67"/>
      <c r="I50" s="67"/>
      <c r="J50" s="67"/>
      <c r="K50" s="97" t="str">
        <f t="shared" si="7"/>
        <v/>
      </c>
      <c r="L50" s="49">
        <f t="shared" si="8"/>
        <v>0</v>
      </c>
      <c r="M50" s="50">
        <f t="shared" si="9"/>
        <v>0</v>
      </c>
      <c r="N50" s="48">
        <f t="shared" si="4"/>
        <v>0</v>
      </c>
      <c r="U50" s="13">
        <v>1972</v>
      </c>
      <c r="W50" s="13">
        <f t="shared" si="0"/>
        <v>51</v>
      </c>
    </row>
    <row r="51" spans="1:23" ht="29.25" customHeight="1">
      <c r="A51" s="65">
        <f t="shared" si="5"/>
        <v>41</v>
      </c>
      <c r="B51" s="66"/>
      <c r="C51" s="67"/>
      <c r="D51" s="67"/>
      <c r="E51" s="67"/>
      <c r="F51" s="67"/>
      <c r="G51" s="67"/>
      <c r="H51" s="67"/>
      <c r="I51" s="67"/>
      <c r="J51" s="67"/>
      <c r="K51" s="97" t="str">
        <f t="shared" si="7"/>
        <v/>
      </c>
      <c r="L51" s="49">
        <f t="shared" si="8"/>
        <v>0</v>
      </c>
      <c r="M51" s="50">
        <f t="shared" si="9"/>
        <v>0</v>
      </c>
      <c r="N51" s="48">
        <f t="shared" si="4"/>
        <v>0</v>
      </c>
      <c r="U51" s="13">
        <v>1973</v>
      </c>
      <c r="W51" s="13">
        <f t="shared" si="0"/>
        <v>50</v>
      </c>
    </row>
    <row r="52" spans="1:23" ht="29.25" customHeight="1">
      <c r="A52" s="65">
        <f t="shared" si="5"/>
        <v>42</v>
      </c>
      <c r="B52" s="66"/>
      <c r="C52" s="67"/>
      <c r="D52" s="67"/>
      <c r="E52" s="67"/>
      <c r="F52" s="67"/>
      <c r="G52" s="67"/>
      <c r="H52" s="67"/>
      <c r="I52" s="67"/>
      <c r="J52" s="67"/>
      <c r="K52" s="97" t="str">
        <f t="shared" si="7"/>
        <v/>
      </c>
      <c r="L52" s="49">
        <f t="shared" si="8"/>
        <v>0</v>
      </c>
      <c r="M52" s="50">
        <f t="shared" si="9"/>
        <v>0</v>
      </c>
      <c r="N52" s="48">
        <f t="shared" si="4"/>
        <v>0</v>
      </c>
      <c r="U52" s="13">
        <v>1974</v>
      </c>
      <c r="W52" s="13">
        <f t="shared" si="0"/>
        <v>49</v>
      </c>
    </row>
    <row r="53" spans="1:23" ht="29.25" customHeight="1">
      <c r="A53" s="65">
        <f t="shared" si="5"/>
        <v>43</v>
      </c>
      <c r="B53" s="66"/>
      <c r="C53" s="67"/>
      <c r="D53" s="67"/>
      <c r="E53" s="67"/>
      <c r="F53" s="67"/>
      <c r="G53" s="67"/>
      <c r="H53" s="67"/>
      <c r="I53" s="67"/>
      <c r="J53" s="67"/>
      <c r="K53" s="97" t="str">
        <f t="shared" si="7"/>
        <v/>
      </c>
      <c r="L53" s="49">
        <f t="shared" si="8"/>
        <v>0</v>
      </c>
      <c r="M53" s="50">
        <f t="shared" si="9"/>
        <v>0</v>
      </c>
      <c r="N53" s="48">
        <f t="shared" si="4"/>
        <v>0</v>
      </c>
      <c r="U53" s="13">
        <v>1975</v>
      </c>
      <c r="W53" s="13">
        <f t="shared" si="0"/>
        <v>48</v>
      </c>
    </row>
    <row r="54" spans="1:23" ht="29.25" customHeight="1">
      <c r="A54" s="65">
        <f t="shared" si="5"/>
        <v>44</v>
      </c>
      <c r="B54" s="66"/>
      <c r="C54" s="67"/>
      <c r="D54" s="67"/>
      <c r="E54" s="67"/>
      <c r="F54" s="67"/>
      <c r="G54" s="67"/>
      <c r="H54" s="67"/>
      <c r="I54" s="67"/>
      <c r="J54" s="67"/>
      <c r="K54" s="97" t="str">
        <f t="shared" si="7"/>
        <v/>
      </c>
      <c r="L54" s="49">
        <f t="shared" si="8"/>
        <v>0</v>
      </c>
      <c r="M54" s="50">
        <f t="shared" si="9"/>
        <v>0</v>
      </c>
      <c r="N54" s="48">
        <f t="shared" si="4"/>
        <v>0</v>
      </c>
      <c r="U54" s="13">
        <v>1976</v>
      </c>
      <c r="W54" s="13">
        <f t="shared" si="0"/>
        <v>47</v>
      </c>
    </row>
    <row r="55" spans="1:23" ht="29.25" customHeight="1">
      <c r="A55" s="65">
        <f t="shared" si="5"/>
        <v>45</v>
      </c>
      <c r="B55" s="66"/>
      <c r="C55" s="67"/>
      <c r="D55" s="67"/>
      <c r="E55" s="67"/>
      <c r="F55" s="67"/>
      <c r="G55" s="67"/>
      <c r="H55" s="67"/>
      <c r="I55" s="67"/>
      <c r="J55" s="67"/>
      <c r="K55" s="97" t="str">
        <f t="shared" si="7"/>
        <v/>
      </c>
      <c r="L55" s="49">
        <f t="shared" si="8"/>
        <v>0</v>
      </c>
      <c r="M55" s="50">
        <f t="shared" si="9"/>
        <v>0</v>
      </c>
      <c r="N55" s="48">
        <f t="shared" si="4"/>
        <v>0</v>
      </c>
      <c r="U55" s="13">
        <v>1977</v>
      </c>
      <c r="W55" s="13">
        <f t="shared" si="0"/>
        <v>46</v>
      </c>
    </row>
    <row r="56" spans="1:23" ht="29.25" customHeight="1">
      <c r="A56" s="65">
        <f t="shared" si="5"/>
        <v>46</v>
      </c>
      <c r="B56" s="66"/>
      <c r="C56" s="67"/>
      <c r="D56" s="67"/>
      <c r="E56" s="67"/>
      <c r="F56" s="67"/>
      <c r="G56" s="67"/>
      <c r="H56" s="67"/>
      <c r="I56" s="67"/>
      <c r="J56" s="67"/>
      <c r="K56" s="97" t="str">
        <f t="shared" si="7"/>
        <v/>
      </c>
      <c r="L56" s="49">
        <f t="shared" si="8"/>
        <v>0</v>
      </c>
      <c r="M56" s="50">
        <f t="shared" si="9"/>
        <v>0</v>
      </c>
      <c r="N56" s="48">
        <f t="shared" si="4"/>
        <v>0</v>
      </c>
      <c r="U56" s="13">
        <v>1978</v>
      </c>
      <c r="W56" s="13">
        <f t="shared" si="0"/>
        <v>45</v>
      </c>
    </row>
    <row r="57" spans="1:23" ht="29.25" customHeight="1">
      <c r="A57" s="65">
        <f t="shared" si="5"/>
        <v>47</v>
      </c>
      <c r="B57" s="66"/>
      <c r="C57" s="67"/>
      <c r="D57" s="67"/>
      <c r="E57" s="67"/>
      <c r="F57" s="67"/>
      <c r="G57" s="67"/>
      <c r="H57" s="67"/>
      <c r="I57" s="67"/>
      <c r="J57" s="67"/>
      <c r="K57" s="97" t="str">
        <f t="shared" si="7"/>
        <v/>
      </c>
      <c r="L57" s="49">
        <f t="shared" si="8"/>
        <v>0</v>
      </c>
      <c r="M57" s="50">
        <f t="shared" si="9"/>
        <v>0</v>
      </c>
      <c r="N57" s="48">
        <f t="shared" si="4"/>
        <v>0</v>
      </c>
      <c r="U57" s="13">
        <v>1979</v>
      </c>
      <c r="W57" s="13">
        <f t="shared" si="0"/>
        <v>44</v>
      </c>
    </row>
    <row r="58" spans="1:23" ht="29.25" customHeight="1">
      <c r="A58" s="65">
        <f t="shared" si="5"/>
        <v>48</v>
      </c>
      <c r="B58" s="66"/>
      <c r="C58" s="67"/>
      <c r="D58" s="67"/>
      <c r="E58" s="67"/>
      <c r="F58" s="67"/>
      <c r="G58" s="67"/>
      <c r="H58" s="67"/>
      <c r="I58" s="67"/>
      <c r="J58" s="67"/>
      <c r="K58" s="97" t="str">
        <f t="shared" si="7"/>
        <v/>
      </c>
      <c r="L58" s="49">
        <f t="shared" si="8"/>
        <v>0</v>
      </c>
      <c r="M58" s="50">
        <f t="shared" si="9"/>
        <v>0</v>
      </c>
      <c r="N58" s="48">
        <f t="shared" si="4"/>
        <v>0</v>
      </c>
      <c r="U58" s="13">
        <v>1980</v>
      </c>
      <c r="W58" s="13">
        <f t="shared" si="0"/>
        <v>43</v>
      </c>
    </row>
    <row r="59" spans="1:23" ht="29.25" customHeight="1">
      <c r="A59" s="78">
        <f t="shared" si="5"/>
        <v>49</v>
      </c>
      <c r="B59" s="79"/>
      <c r="C59" s="80"/>
      <c r="D59" s="80"/>
      <c r="E59" s="80"/>
      <c r="F59" s="80"/>
      <c r="G59" s="80"/>
      <c r="H59" s="80"/>
      <c r="I59" s="80"/>
      <c r="J59" s="80"/>
      <c r="K59" s="98" t="str">
        <f t="shared" si="7"/>
        <v/>
      </c>
      <c r="L59" s="81">
        <f t="shared" si="8"/>
        <v>0</v>
      </c>
      <c r="M59" s="82">
        <f t="shared" si="9"/>
        <v>0</v>
      </c>
      <c r="N59" s="83">
        <f t="shared" si="4"/>
        <v>0</v>
      </c>
      <c r="U59" s="13">
        <v>1981</v>
      </c>
      <c r="W59" s="13">
        <f t="shared" si="0"/>
        <v>42</v>
      </c>
    </row>
    <row r="60" spans="1:23" s="87" customFormat="1" ht="29.25" customHeight="1" thickBot="1">
      <c r="A60" s="68">
        <f t="shared" si="5"/>
        <v>50</v>
      </c>
      <c r="B60" s="69"/>
      <c r="C60" s="70"/>
      <c r="D60" s="70"/>
      <c r="E60" s="70"/>
      <c r="F60" s="70"/>
      <c r="G60" s="70"/>
      <c r="H60" s="70"/>
      <c r="I60" s="70"/>
      <c r="J60" s="70"/>
      <c r="K60" s="99" t="str">
        <f t="shared" si="7"/>
        <v/>
      </c>
      <c r="L60" s="84">
        <f t="shared" si="8"/>
        <v>0</v>
      </c>
      <c r="M60" s="85">
        <f t="shared" si="9"/>
        <v>0</v>
      </c>
      <c r="N60" s="51">
        <f t="shared" si="4"/>
        <v>0</v>
      </c>
      <c r="O60" s="86"/>
      <c r="U60" s="88">
        <v>1982</v>
      </c>
      <c r="V60" s="88"/>
      <c r="W60" s="88">
        <f t="shared" si="0"/>
        <v>41</v>
      </c>
    </row>
    <row r="61" spans="1:23" ht="15.75">
      <c r="A61" s="12"/>
      <c r="B61" s="52"/>
      <c r="C61" s="53"/>
      <c r="D61" s="53"/>
      <c r="E61" s="53"/>
      <c r="F61" s="53"/>
      <c r="G61" s="53"/>
      <c r="H61" s="54"/>
      <c r="I61" s="55"/>
      <c r="J61" s="56"/>
      <c r="K61" s="100">
        <f>SUM(K11:K60)</f>
        <v>0</v>
      </c>
      <c r="L61" s="9">
        <f>SUM(L11:L60)</f>
        <v>0</v>
      </c>
      <c r="M61" s="9">
        <f>SUM(M11:M60)</f>
        <v>0</v>
      </c>
      <c r="N61" s="9">
        <f>SUM(N11:N60)</f>
        <v>0</v>
      </c>
      <c r="U61" s="13">
        <v>1983</v>
      </c>
      <c r="W61" s="13">
        <f t="shared" si="0"/>
        <v>40</v>
      </c>
    </row>
    <row r="62" spans="1:23" ht="18" customHeight="1" thickBot="1">
      <c r="A62" s="26"/>
      <c r="B62" s="27"/>
      <c r="C62" s="26"/>
      <c r="D62" s="26"/>
      <c r="E62" s="26"/>
      <c r="F62" s="26"/>
      <c r="G62" s="26"/>
      <c r="H62" s="57"/>
      <c r="I62" s="57"/>
      <c r="J62" s="57"/>
      <c r="K62" s="57"/>
      <c r="L62" s="27"/>
      <c r="M62" s="28"/>
      <c r="N62" s="27"/>
      <c r="O62" s="27"/>
      <c r="U62" s="13">
        <v>1984</v>
      </c>
      <c r="W62" s="13">
        <f t="shared" si="0"/>
        <v>39</v>
      </c>
    </row>
    <row r="63" spans="1:23" ht="20.65" customHeight="1" thickTop="1">
      <c r="B63" s="58" t="s">
        <v>55</v>
      </c>
      <c r="C63" s="103">
        <f>'Form C Team Event'!K7</f>
        <v>0</v>
      </c>
      <c r="D63" s="59" t="s">
        <v>54</v>
      </c>
      <c r="E63" s="12"/>
      <c r="F63" s="12"/>
      <c r="G63" s="12"/>
    </row>
    <row r="64" spans="1:23" ht="20.65" customHeight="1">
      <c r="B64" s="60" t="s">
        <v>56</v>
      </c>
      <c r="C64" s="102">
        <f>N61</f>
        <v>0</v>
      </c>
      <c r="D64" s="61" t="s">
        <v>54</v>
      </c>
      <c r="E64" s="12"/>
      <c r="F64" s="12"/>
      <c r="G64" s="12"/>
    </row>
    <row r="65" spans="2:7" ht="20.65" customHeight="1">
      <c r="B65" s="62" t="s">
        <v>7</v>
      </c>
      <c r="C65" s="101">
        <f>K61</f>
        <v>0</v>
      </c>
      <c r="D65" s="63" t="s">
        <v>54</v>
      </c>
      <c r="E65" s="12"/>
      <c r="F65" s="12"/>
      <c r="G65" s="12"/>
    </row>
    <row r="66" spans="2:7" ht="31.7" customHeight="1" thickBot="1">
      <c r="B66" s="64" t="s">
        <v>57</v>
      </c>
      <c r="C66" s="131">
        <f>SUM(C63:C65)</f>
        <v>0</v>
      </c>
      <c r="D66" s="132"/>
      <c r="E66" s="12"/>
      <c r="F66" s="12"/>
      <c r="G66" s="12"/>
    </row>
    <row r="67" spans="2:7" ht="17.100000000000001" customHeight="1" thickTop="1"/>
    <row r="68" spans="2:7" ht="17.100000000000001" hidden="1" customHeight="1"/>
    <row r="69" spans="2:7" ht="17.100000000000001" hidden="1" customHeight="1"/>
    <row r="70" spans="2:7" ht="17.100000000000001" hidden="1" customHeight="1"/>
    <row r="71" spans="2:7" ht="17.100000000000001" hidden="1" customHeight="1"/>
    <row r="72" spans="2:7" ht="17.100000000000001" hidden="1" customHeight="1"/>
    <row r="73" spans="2:7" ht="17.100000000000001" hidden="1" customHeight="1"/>
    <row r="74" spans="2:7" ht="17.100000000000001" hidden="1" customHeight="1"/>
    <row r="75" spans="2:7" ht="17.100000000000001" hidden="1" customHeight="1"/>
    <row r="76" spans="2:7" ht="17.100000000000001" hidden="1" customHeight="1"/>
    <row r="77" spans="2:7" ht="17.100000000000001" hidden="1" customHeight="1"/>
    <row r="78" spans="2:7" ht="17.100000000000001" hidden="1" customHeight="1"/>
    <row r="79" spans="2:7" ht="17.100000000000001" hidden="1" customHeight="1"/>
    <row r="80" spans="2:7" ht="17.100000000000001" hidden="1" customHeight="1"/>
    <row r="81" ht="17.100000000000001" hidden="1" customHeight="1"/>
    <row r="82" ht="17.100000000000001" hidden="1" customHeight="1"/>
    <row r="83" ht="17.100000000000001" hidden="1" customHeight="1"/>
    <row r="84" ht="17.100000000000001" hidden="1" customHeight="1"/>
    <row r="85" ht="17.100000000000001" hidden="1" customHeight="1"/>
    <row r="86" ht="17.100000000000001" hidden="1" customHeight="1"/>
  </sheetData>
  <sheetProtection algorithmName="SHA-512" hashValue="ncchN2RBedtHIjDMu2B13+UBxnhkx+FDT5wfTdwIGqJNReu0E6cm8cUUiog4lA8anDCtIPUMr5Qzg04+P9gHow==" saltValue="LM1AUjDiXCnIg1uyFKQdeQ==" spinCount="100000" sheet="1" objects="1" scenarios="1"/>
  <mergeCells count="10">
    <mergeCell ref="C66:D66"/>
    <mergeCell ref="I8:J8"/>
    <mergeCell ref="E8:G8"/>
    <mergeCell ref="A1:K1"/>
    <mergeCell ref="C8:C9"/>
    <mergeCell ref="A8:A9"/>
    <mergeCell ref="D8:D9"/>
    <mergeCell ref="B8:B9"/>
    <mergeCell ref="A3:K3"/>
    <mergeCell ref="C5:H5"/>
  </mergeCells>
  <phoneticPr fontId="0" type="noConversion"/>
  <dataValidations count="7">
    <dataValidation type="list" allowBlank="1" showInputMessage="1" showErrorMessage="1" sqref="C11:C60" xr:uid="{00000000-0002-0000-0000-000000000000}">
      <formula1>$Q$9:$Q$10</formula1>
    </dataValidation>
    <dataValidation type="list" allowBlank="1" showInputMessage="1" showErrorMessage="1" sqref="D11:D60" xr:uid="{00000000-0002-0000-0000-000001000000}">
      <formula1>$R$9:$R$11</formula1>
    </dataValidation>
    <dataValidation type="list" allowBlank="1" showInputMessage="1" showErrorMessage="1" sqref="I61 I11:J60" xr:uid="{00000000-0002-0000-0000-000002000000}">
      <formula1>$R$13:$R$14</formula1>
    </dataValidation>
    <dataValidation type="list" allowBlank="1" showInputMessage="1" showErrorMessage="1" sqref="E11:E60" xr:uid="{00000000-0002-0000-0000-000003000000}">
      <formula1>$S$8:$S$39</formula1>
    </dataValidation>
    <dataValidation type="list" allowBlank="1" showInputMessage="1" showErrorMessage="1" sqref="F11:F60" xr:uid="{00000000-0002-0000-0000-000004000000}">
      <formula1>$T$8:$T$20</formula1>
    </dataValidation>
    <dataValidation type="list" allowBlank="1" showInputMessage="1" showErrorMessage="1" sqref="G11:G60" xr:uid="{00000000-0002-0000-0000-000005000000}">
      <formula1>$U$8:$U$62</formula1>
    </dataValidation>
    <dataValidation type="list" allowBlank="1" showInputMessage="1" showErrorMessage="1" sqref="H11:H60" xr:uid="{00000000-0002-0000-0000-000006000000}">
      <formula1>$Y$8:$Y$14</formula1>
    </dataValidation>
  </dataValidations>
  <printOptions horizontalCentered="1"/>
  <pageMargins left="0.23622047244094491" right="0.23622047244094491" top="0.47244094488188981" bottom="0.19685039370078741" header="0.19685039370078741" footer="0.31496062992125984"/>
  <pageSetup paperSize="9" scale="6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L85"/>
  <sheetViews>
    <sheetView showGridLines="0" zoomScaleNormal="100" zoomScaleSheetLayoutView="115" workbookViewId="0">
      <selection activeCell="C11" sqref="C11"/>
    </sheetView>
  </sheetViews>
  <sheetFormatPr defaultColWidth="0" defaultRowHeight="12.75" zeroHeight="1"/>
  <cols>
    <col min="1" max="1" width="5.28515625" style="18" customWidth="1"/>
    <col min="2" max="2" width="31.7109375" style="12" customWidth="1"/>
    <col min="3" max="3" width="10.5703125" style="18" bestFit="1" customWidth="1"/>
    <col min="4" max="4" width="14" style="12" customWidth="1"/>
    <col min="5" max="5" width="33.7109375" style="12" customWidth="1"/>
    <col min="6" max="7" width="20.28515625" style="12" hidden="1" customWidth="1"/>
    <col min="8" max="8" width="11.85546875" style="12" hidden="1" customWidth="1"/>
    <col min="9" max="9" width="9.140625" style="12" hidden="1" customWidth="1"/>
    <col min="10" max="10" width="28.28515625" style="12" hidden="1" customWidth="1"/>
    <col min="11" max="11" width="0" style="89" hidden="1" customWidth="1"/>
    <col min="12" max="12" width="16.140625" style="12" hidden="1" customWidth="1"/>
    <col min="13" max="16384" width="9.140625" style="12" hidden="1"/>
  </cols>
  <sheetData>
    <row r="1" spans="1:11" ht="20.25">
      <c r="A1" s="150" t="str">
        <f>'1 Form A'!A1</f>
        <v>THAILAND MASTER GAMES 2023</v>
      </c>
      <c r="B1" s="150"/>
      <c r="C1" s="150"/>
      <c r="D1" s="150"/>
      <c r="E1" s="150"/>
      <c r="F1" s="150"/>
      <c r="G1" s="150"/>
    </row>
    <row r="2" spans="1:11"/>
    <row r="3" spans="1:11" ht="21.95" customHeight="1">
      <c r="A3" s="151" t="str">
        <f>'1 Form A'!A3</f>
        <v>TO  BE  SUBMITTED  BY  10TH JAN 2023</v>
      </c>
      <c r="B3" s="151"/>
      <c r="C3" s="151"/>
      <c r="D3" s="151"/>
      <c r="E3" s="151"/>
      <c r="F3" s="151"/>
      <c r="G3" s="151"/>
    </row>
    <row r="4" spans="1:11" ht="15.95" customHeight="1">
      <c r="F4" s="19"/>
      <c r="G4" s="19"/>
    </row>
    <row r="5" spans="1:11" ht="15.75">
      <c r="A5" s="90"/>
      <c r="B5" s="91" t="s">
        <v>0</v>
      </c>
      <c r="C5" s="153">
        <f>'1 Form A'!C5</f>
        <v>0</v>
      </c>
      <c r="D5" s="153"/>
      <c r="E5" s="17"/>
      <c r="F5" s="27"/>
      <c r="G5" s="27"/>
    </row>
    <row r="6" spans="1:11" ht="15.75">
      <c r="A6" s="26"/>
      <c r="B6" s="27"/>
      <c r="C6" s="26"/>
      <c r="D6" s="27"/>
      <c r="E6" s="148" t="s">
        <v>13</v>
      </c>
      <c r="F6" s="151"/>
      <c r="G6" s="151"/>
    </row>
    <row r="7" spans="1:11" ht="15.75">
      <c r="A7" s="26"/>
      <c r="B7" s="27"/>
      <c r="C7" s="26"/>
      <c r="D7" s="27"/>
      <c r="E7" s="149"/>
      <c r="F7" s="152"/>
      <c r="G7" s="152"/>
    </row>
    <row r="8" spans="1:11" ht="15.75">
      <c r="A8" s="146" t="s">
        <v>1</v>
      </c>
      <c r="B8" s="146" t="s">
        <v>10</v>
      </c>
      <c r="C8" s="146" t="s">
        <v>3</v>
      </c>
      <c r="D8" s="146" t="s">
        <v>2</v>
      </c>
      <c r="E8" s="146" t="s">
        <v>5</v>
      </c>
      <c r="F8" s="93" t="s">
        <v>11</v>
      </c>
      <c r="G8" s="93" t="s">
        <v>11</v>
      </c>
      <c r="J8" s="92" t="s">
        <v>14</v>
      </c>
    </row>
    <row r="9" spans="1:11" ht="15.75">
      <c r="A9" s="147"/>
      <c r="B9" s="147"/>
      <c r="C9" s="147"/>
      <c r="D9" s="147"/>
      <c r="E9" s="147"/>
      <c r="F9" s="41" t="s">
        <v>4</v>
      </c>
      <c r="G9" s="41" t="s">
        <v>4</v>
      </c>
      <c r="J9" s="34" t="s">
        <v>15</v>
      </c>
      <c r="K9" s="89">
        <v>30</v>
      </c>
    </row>
    <row r="10" spans="1:11" ht="15.75">
      <c r="A10" s="44"/>
      <c r="B10" s="43"/>
      <c r="C10" s="44"/>
      <c r="D10" s="44"/>
      <c r="E10" s="44"/>
      <c r="F10" s="94">
        <v>30</v>
      </c>
      <c r="G10" s="94">
        <v>30</v>
      </c>
      <c r="J10" s="34" t="s">
        <v>16</v>
      </c>
      <c r="K10" s="89">
        <v>30</v>
      </c>
    </row>
    <row r="11" spans="1:11" ht="15.75">
      <c r="A11" s="48">
        <v>1</v>
      </c>
      <c r="B11" s="8"/>
      <c r="C11" s="104" t="str">
        <f>IF(ISNA(VLOOKUP($B11,'1 Form A'!$B$11:$M$60,2,0)), "", VLOOKUP($B11,'1 Form A'!$B$11:$M$60,2,0))</f>
        <v/>
      </c>
      <c r="D11" s="104" t="str">
        <f>IF(ISNA(VLOOKUP($B11,'1 Form A'!$B$11:$M$60,3,0)), "", VLOOKUP($B11,'1 Form A'!$B$11:$M$60,3,0))</f>
        <v/>
      </c>
      <c r="E11" s="7"/>
      <c r="F11" s="95" t="str">
        <f t="shared" ref="F11:F42" si="0">IF(ISNA(VLOOKUP($E11,$J$9:$K$22,2,0)), "0", VLOOKUP($E11,$J$9:$K$22,2,0))</f>
        <v>0</v>
      </c>
      <c r="G11" s="95">
        <f>IF(ISNA(VLOOKUP(B11,'Form C Team Event'!$S$6:$T$75,2,0)),"0", VLOOKUP(B11,'Form C Team Event'!$S$6:$T$75,2,0))</f>
        <v>0</v>
      </c>
      <c r="J11" s="34" t="s">
        <v>17</v>
      </c>
      <c r="K11" s="89">
        <v>30</v>
      </c>
    </row>
    <row r="12" spans="1:11" ht="15.75">
      <c r="A12" s="48">
        <f>A11+1</f>
        <v>2</v>
      </c>
      <c r="B12" s="8"/>
      <c r="C12" s="104" t="str">
        <f>IF(ISNA(VLOOKUP($B12,'1 Form A'!$B$11:$M$60,2,0)), "", VLOOKUP($B12,'1 Form A'!$B$11:$M$60,2,0))</f>
        <v/>
      </c>
      <c r="D12" s="104" t="str">
        <f>IF(ISNA(VLOOKUP($B12,'1 Form A'!$B$11:$M$60,3,0)), "", VLOOKUP($B12,'1 Form A'!$B$11:$M$60,3,0))</f>
        <v/>
      </c>
      <c r="E12" s="7"/>
      <c r="F12" s="95" t="str">
        <f t="shared" si="0"/>
        <v>0</v>
      </c>
      <c r="G12" s="95">
        <f>IF(ISNA(VLOOKUP(B12,'Form C Team Event'!$S$6:$T$75,2,0)),"0", VLOOKUP(B12,'Form C Team Event'!$S$6:$T$75,2,0))</f>
        <v>0</v>
      </c>
      <c r="J12" s="34" t="s">
        <v>18</v>
      </c>
      <c r="K12" s="89">
        <v>30</v>
      </c>
    </row>
    <row r="13" spans="1:11" ht="15.75">
      <c r="A13" s="48">
        <f t="shared" ref="A13:A60" si="1">A12+1</f>
        <v>3</v>
      </c>
      <c r="B13" s="8"/>
      <c r="C13" s="104" t="str">
        <f>IF(ISNA(VLOOKUP($B13,'1 Form A'!$B$11:$M$60,2,0)), "", VLOOKUP($B13,'1 Form A'!$B$11:$M$60,2,0))</f>
        <v/>
      </c>
      <c r="D13" s="104" t="str">
        <f>IF(ISNA(VLOOKUP($B13,'1 Form A'!$B$11:$M$60,3,0)), "", VLOOKUP($B13,'1 Form A'!$B$11:$M$60,3,0))</f>
        <v/>
      </c>
      <c r="E13" s="7"/>
      <c r="F13" s="95" t="str">
        <f t="shared" si="0"/>
        <v>0</v>
      </c>
      <c r="G13" s="95">
        <f>IF(ISNA(VLOOKUP(B13,'Form C Team Event'!$S$6:$T$75,2,0)),"0", VLOOKUP(B13,'Form C Team Event'!$S$6:$T$75,2,0))</f>
        <v>0</v>
      </c>
      <c r="J13" s="34" t="s">
        <v>19</v>
      </c>
      <c r="K13" s="89">
        <v>30</v>
      </c>
    </row>
    <row r="14" spans="1:11" ht="15.75">
      <c r="A14" s="48">
        <f t="shared" si="1"/>
        <v>4</v>
      </c>
      <c r="B14" s="8"/>
      <c r="C14" s="104" t="str">
        <f>IF(ISNA(VLOOKUP($B14,'1 Form A'!$B$11:$M$60,2,0)), "", VLOOKUP($B14,'1 Form A'!$B$11:$M$60,2,0))</f>
        <v/>
      </c>
      <c r="D14" s="104" t="str">
        <f>IF(ISNA(VLOOKUP($B14,'1 Form A'!$B$11:$M$60,3,0)), "", VLOOKUP($B14,'1 Form A'!$B$11:$M$60,3,0))</f>
        <v/>
      </c>
      <c r="E14" s="7"/>
      <c r="F14" s="95" t="str">
        <f t="shared" si="0"/>
        <v>0</v>
      </c>
      <c r="G14" s="95">
        <f>IF(ISNA(VLOOKUP(B14,'Form C Team Event'!$S$6:$T$75,2,0)),"0", VLOOKUP(B14,'Form C Team Event'!$S$6:$T$75,2,0))</f>
        <v>0</v>
      </c>
      <c r="J14" s="34" t="s">
        <v>20</v>
      </c>
      <c r="K14" s="89">
        <v>30</v>
      </c>
    </row>
    <row r="15" spans="1:11" ht="15.75">
      <c r="A15" s="48">
        <f t="shared" si="1"/>
        <v>5</v>
      </c>
      <c r="B15" s="8"/>
      <c r="C15" s="104" t="str">
        <f>IF(ISNA(VLOOKUP($B15,'1 Form A'!$B$11:$M$60,2,0)), "", VLOOKUP($B15,'1 Form A'!$B$11:$M$60,2,0))</f>
        <v/>
      </c>
      <c r="D15" s="104" t="str">
        <f>IF(ISNA(VLOOKUP($B15,'1 Form A'!$B$11:$M$60,3,0)), "", VLOOKUP($B15,'1 Form A'!$B$11:$M$60,3,0))</f>
        <v/>
      </c>
      <c r="E15" s="7"/>
      <c r="F15" s="95" t="str">
        <f t="shared" si="0"/>
        <v>0</v>
      </c>
      <c r="G15" s="95">
        <f>IF(ISNA(VLOOKUP(B15,'Form C Team Event'!$S$6:$T$75,2,0)),"0", VLOOKUP(B15,'Form C Team Event'!$S$6:$T$75,2,0))</f>
        <v>0</v>
      </c>
      <c r="J15" s="34" t="s">
        <v>21</v>
      </c>
      <c r="K15" s="89">
        <v>30</v>
      </c>
    </row>
    <row r="16" spans="1:11" ht="15.75">
      <c r="A16" s="48">
        <f t="shared" si="1"/>
        <v>6</v>
      </c>
      <c r="B16" s="8"/>
      <c r="C16" s="104" t="str">
        <f>IF(ISNA(VLOOKUP($B16,'1 Form A'!$B$11:$M$60,2,0)), "", VLOOKUP($B16,'1 Form A'!$B$11:$M$60,2,0))</f>
        <v/>
      </c>
      <c r="D16" s="104" t="str">
        <f>IF(ISNA(VLOOKUP($B16,'1 Form A'!$B$11:$M$60,3,0)), "", VLOOKUP($B16,'1 Form A'!$B$11:$M$60,3,0))</f>
        <v/>
      </c>
      <c r="E16" s="7"/>
      <c r="F16" s="95" t="str">
        <f t="shared" si="0"/>
        <v>0</v>
      </c>
      <c r="G16" s="95">
        <f>IF(ISNA(VLOOKUP(B16,'Form C Team Event'!$S$6:$T$75,2,0)),"0", VLOOKUP(B16,'Form C Team Event'!$S$6:$T$75,2,0))</f>
        <v>0</v>
      </c>
      <c r="J16" s="34" t="s">
        <v>22</v>
      </c>
      <c r="K16" s="89">
        <v>30</v>
      </c>
    </row>
    <row r="17" spans="1:11" ht="15.75">
      <c r="A17" s="48">
        <f t="shared" si="1"/>
        <v>7</v>
      </c>
      <c r="B17" s="8"/>
      <c r="C17" s="104" t="str">
        <f>IF(ISNA(VLOOKUP($B17,'1 Form A'!$B$11:$M$60,2,0)), "", VLOOKUP($B17,'1 Form A'!$B$11:$M$60,2,0))</f>
        <v/>
      </c>
      <c r="D17" s="104" t="str">
        <f>IF(ISNA(VLOOKUP($B17,'1 Form A'!$B$11:$M$60,3,0)), "", VLOOKUP($B17,'1 Form A'!$B$11:$M$60,3,0))</f>
        <v/>
      </c>
      <c r="E17" s="7"/>
      <c r="F17" s="95" t="str">
        <f t="shared" si="0"/>
        <v>0</v>
      </c>
      <c r="G17" s="95">
        <f>IF(ISNA(VLOOKUP(B17,'Form C Team Event'!$S$6:$T$75,2,0)),"0", VLOOKUP(B17,'Form C Team Event'!$S$6:$T$75,2,0))</f>
        <v>0</v>
      </c>
      <c r="J17" s="34" t="s">
        <v>23</v>
      </c>
      <c r="K17" s="89">
        <v>30</v>
      </c>
    </row>
    <row r="18" spans="1:11" ht="15.75">
      <c r="A18" s="48">
        <f t="shared" si="1"/>
        <v>8</v>
      </c>
      <c r="B18" s="8"/>
      <c r="C18" s="104" t="str">
        <f>IF(ISNA(VLOOKUP($B18,'1 Form A'!$B$11:$M$60,2,0)), "", VLOOKUP($B18,'1 Form A'!$B$11:$M$60,2,0))</f>
        <v/>
      </c>
      <c r="D18" s="104" t="str">
        <f>IF(ISNA(VLOOKUP($B18,'1 Form A'!$B$11:$M$60,3,0)), "", VLOOKUP($B18,'1 Form A'!$B$11:$M$60,3,0))</f>
        <v/>
      </c>
      <c r="E18" s="7"/>
      <c r="F18" s="95" t="str">
        <f t="shared" si="0"/>
        <v>0</v>
      </c>
      <c r="G18" s="95">
        <f>IF(ISNA(VLOOKUP(B18,'Form C Team Event'!$S$6:$T$75,2,0)),"0", VLOOKUP(B18,'Form C Team Event'!$S$6:$T$75,2,0))</f>
        <v>0</v>
      </c>
      <c r="J18" s="34" t="s">
        <v>24</v>
      </c>
      <c r="K18" s="89">
        <v>30</v>
      </c>
    </row>
    <row r="19" spans="1:11" ht="15.75">
      <c r="A19" s="48">
        <f t="shared" si="1"/>
        <v>9</v>
      </c>
      <c r="B19" s="8"/>
      <c r="C19" s="104" t="str">
        <f>IF(ISNA(VLOOKUP($B19,'1 Form A'!$B$11:$M$60,2,0)), "", VLOOKUP($B19,'1 Form A'!$B$11:$M$60,2,0))</f>
        <v/>
      </c>
      <c r="D19" s="104" t="str">
        <f>IF(ISNA(VLOOKUP($B19,'1 Form A'!$B$11:$M$60,3,0)), "", VLOOKUP($B19,'1 Form A'!$B$11:$M$60,3,0))</f>
        <v/>
      </c>
      <c r="E19" s="7"/>
      <c r="F19" s="95" t="str">
        <f t="shared" si="0"/>
        <v>0</v>
      </c>
      <c r="G19" s="95">
        <f>IF(ISNA(VLOOKUP(B19,'Form C Team Event'!$S$6:$T$75,2,0)),"0", VLOOKUP(B19,'Form C Team Event'!$S$6:$T$75,2,0))</f>
        <v>0</v>
      </c>
      <c r="J19" s="34" t="s">
        <v>25</v>
      </c>
      <c r="K19" s="89">
        <v>30</v>
      </c>
    </row>
    <row r="20" spans="1:11" ht="18" customHeight="1">
      <c r="A20" s="48">
        <f t="shared" si="1"/>
        <v>10</v>
      </c>
      <c r="B20" s="8"/>
      <c r="C20" s="104" t="str">
        <f>IF(ISNA(VLOOKUP($B20,'1 Form A'!$B$11:$M$60,2,0)), "", VLOOKUP($B20,'1 Form A'!$B$11:$M$60,2,0))</f>
        <v/>
      </c>
      <c r="D20" s="104" t="str">
        <f>IF(ISNA(VLOOKUP($B20,'1 Form A'!$B$11:$M$60,3,0)), "", VLOOKUP($B20,'1 Form A'!$B$11:$M$60,3,0))</f>
        <v/>
      </c>
      <c r="E20" s="7"/>
      <c r="F20" s="95" t="str">
        <f t="shared" si="0"/>
        <v>0</v>
      </c>
      <c r="G20" s="95">
        <f>IF(ISNA(VLOOKUP(B20,'Form C Team Event'!$S$6:$T$75,2,0)),"0", VLOOKUP(B20,'Form C Team Event'!$S$6:$T$75,2,0))</f>
        <v>0</v>
      </c>
      <c r="J20" s="34" t="s">
        <v>26</v>
      </c>
      <c r="K20" s="89">
        <v>30</v>
      </c>
    </row>
    <row r="21" spans="1:11" ht="18" customHeight="1">
      <c r="A21" s="48">
        <f t="shared" si="1"/>
        <v>11</v>
      </c>
      <c r="B21" s="8"/>
      <c r="C21" s="104" t="str">
        <f>IF(ISNA(VLOOKUP($B21,'1 Form A'!$B$11:$M$60,2,0)), "", VLOOKUP($B21,'1 Form A'!$B$11:$M$60,2,0))</f>
        <v/>
      </c>
      <c r="D21" s="104" t="str">
        <f>IF(ISNA(VLOOKUP($B21,'1 Form A'!$B$11:$M$60,3,0)), "", VLOOKUP($B21,'1 Form A'!$B$11:$M$60,3,0))</f>
        <v/>
      </c>
      <c r="E21" s="7"/>
      <c r="F21" s="95" t="str">
        <f t="shared" si="0"/>
        <v>0</v>
      </c>
      <c r="G21" s="95">
        <f>IF(ISNA(VLOOKUP(B21,'Form C Team Event'!$S$6:$T$75,2,0)),"0", VLOOKUP(B21,'Form C Team Event'!$S$6:$T$75,2,0))</f>
        <v>0</v>
      </c>
      <c r="J21" s="34" t="s">
        <v>27</v>
      </c>
      <c r="K21" s="89">
        <v>30</v>
      </c>
    </row>
    <row r="22" spans="1:11" ht="18" customHeight="1">
      <c r="A22" s="48">
        <f t="shared" si="1"/>
        <v>12</v>
      </c>
      <c r="B22" s="8"/>
      <c r="C22" s="104" t="str">
        <f>IF(ISNA(VLOOKUP($B22,'1 Form A'!$B$11:$M$60,2,0)), "", VLOOKUP($B22,'1 Form A'!$B$11:$M$60,2,0))</f>
        <v/>
      </c>
      <c r="D22" s="104" t="str">
        <f>IF(ISNA(VLOOKUP($B22,'1 Form A'!$B$11:$M$60,3,0)), "", VLOOKUP($B22,'1 Form A'!$B$11:$M$60,3,0))</f>
        <v/>
      </c>
      <c r="E22" s="7"/>
      <c r="F22" s="95" t="str">
        <f t="shared" si="0"/>
        <v>0</v>
      </c>
      <c r="G22" s="95">
        <f>IF(ISNA(VLOOKUP(B22,'Form C Team Event'!$S$6:$T$75,2,0)),"0", VLOOKUP(B22,'Form C Team Event'!$S$6:$T$75,2,0))</f>
        <v>0</v>
      </c>
      <c r="J22" s="34" t="s">
        <v>28</v>
      </c>
      <c r="K22" s="89">
        <v>30</v>
      </c>
    </row>
    <row r="23" spans="1:11" ht="18" customHeight="1">
      <c r="A23" s="48">
        <f t="shared" si="1"/>
        <v>13</v>
      </c>
      <c r="B23" s="8"/>
      <c r="C23" s="104" t="str">
        <f>IF(ISNA(VLOOKUP($B23,'1 Form A'!$B$11:$M$60,2,0)), "", VLOOKUP($B23,'1 Form A'!$B$11:$M$60,2,0))</f>
        <v/>
      </c>
      <c r="D23" s="104" t="str">
        <f>IF(ISNA(VLOOKUP($B23,'1 Form A'!$B$11:$M$60,3,0)), "", VLOOKUP($B23,'1 Form A'!$B$11:$M$60,3,0))</f>
        <v/>
      </c>
      <c r="E23" s="7"/>
      <c r="F23" s="95" t="str">
        <f t="shared" si="0"/>
        <v>0</v>
      </c>
      <c r="G23" s="95">
        <f>IF(ISNA(VLOOKUP(B23,'Form C Team Event'!$S$6:$T$75,2,0)),"0", VLOOKUP(B23,'Form C Team Event'!$S$6:$T$75,2,0))</f>
        <v>0</v>
      </c>
    </row>
    <row r="24" spans="1:11" ht="18" customHeight="1">
      <c r="A24" s="48">
        <f t="shared" si="1"/>
        <v>14</v>
      </c>
      <c r="B24" s="8"/>
      <c r="C24" s="104" t="str">
        <f>IF(ISNA(VLOOKUP($B24,'1 Form A'!$B$11:$M$60,2,0)), "", VLOOKUP($B24,'1 Form A'!$B$11:$M$60,2,0))</f>
        <v/>
      </c>
      <c r="D24" s="104" t="str">
        <f>IF(ISNA(VLOOKUP($B24,'1 Form A'!$B$11:$M$60,3,0)), "", VLOOKUP($B24,'1 Form A'!$B$11:$M$60,3,0))</f>
        <v/>
      </c>
      <c r="E24" s="7"/>
      <c r="F24" s="95" t="str">
        <f t="shared" si="0"/>
        <v>0</v>
      </c>
      <c r="G24" s="95">
        <f>IF(ISNA(VLOOKUP(B24,'Form C Team Event'!$S$6:$T$75,2,0)),"0", VLOOKUP(B24,'Form C Team Event'!$S$6:$T$75,2,0))</f>
        <v>0</v>
      </c>
    </row>
    <row r="25" spans="1:11" ht="18" customHeight="1">
      <c r="A25" s="48">
        <f t="shared" si="1"/>
        <v>15</v>
      </c>
      <c r="B25" s="8"/>
      <c r="C25" s="104" t="str">
        <f>IF(ISNA(VLOOKUP($B25,'1 Form A'!$B$11:$M$60,2,0)), "", VLOOKUP($B25,'1 Form A'!$B$11:$M$60,2,0))</f>
        <v/>
      </c>
      <c r="D25" s="104" t="str">
        <f>IF(ISNA(VLOOKUP($B25,'1 Form A'!$B$11:$M$60,3,0)), "", VLOOKUP($B25,'1 Form A'!$B$11:$M$60,3,0))</f>
        <v/>
      </c>
      <c r="E25" s="7"/>
      <c r="F25" s="95" t="str">
        <f t="shared" si="0"/>
        <v>0</v>
      </c>
      <c r="G25" s="95">
        <f>IF(ISNA(VLOOKUP(B25,'Form C Team Event'!$S$6:$T$75,2,0)),"0", VLOOKUP(B25,'Form C Team Event'!$S$6:$T$75,2,0))</f>
        <v>0</v>
      </c>
    </row>
    <row r="26" spans="1:11" ht="18" customHeight="1">
      <c r="A26" s="48">
        <f t="shared" si="1"/>
        <v>16</v>
      </c>
      <c r="B26" s="8"/>
      <c r="C26" s="104" t="str">
        <f>IF(ISNA(VLOOKUP($B26,'1 Form A'!$B$11:$M$60,2,0)), "", VLOOKUP($B26,'1 Form A'!$B$11:$M$60,2,0))</f>
        <v/>
      </c>
      <c r="D26" s="104" t="str">
        <f>IF(ISNA(VLOOKUP($B26,'1 Form A'!$B$11:$M$60,3,0)), "", VLOOKUP($B26,'1 Form A'!$B$11:$M$60,3,0))</f>
        <v/>
      </c>
      <c r="E26" s="7"/>
      <c r="F26" s="95" t="str">
        <f t="shared" si="0"/>
        <v>0</v>
      </c>
      <c r="G26" s="95">
        <f>IF(ISNA(VLOOKUP(B26,'Form C Team Event'!$S$6:$T$75,2,0)),"0", VLOOKUP(B26,'Form C Team Event'!$S$6:$T$75,2,0))</f>
        <v>0</v>
      </c>
    </row>
    <row r="27" spans="1:11" ht="18" customHeight="1">
      <c r="A27" s="48">
        <f t="shared" si="1"/>
        <v>17</v>
      </c>
      <c r="B27" s="8"/>
      <c r="C27" s="104" t="str">
        <f>IF(ISNA(VLOOKUP($B27,'1 Form A'!$B$11:$M$60,2,0)), "", VLOOKUP($B27,'1 Form A'!$B$11:$M$60,2,0))</f>
        <v/>
      </c>
      <c r="D27" s="104" t="str">
        <f>IF(ISNA(VLOOKUP($B27,'1 Form A'!$B$11:$M$60,3,0)), "", VLOOKUP($B27,'1 Form A'!$B$11:$M$60,3,0))</f>
        <v/>
      </c>
      <c r="E27" s="7"/>
      <c r="F27" s="95" t="str">
        <f t="shared" si="0"/>
        <v>0</v>
      </c>
      <c r="G27" s="95">
        <f>IF(ISNA(VLOOKUP(B27,'Form C Team Event'!$S$6:$T$75,2,0)),"0", VLOOKUP(B27,'Form C Team Event'!$S$6:$T$75,2,0))</f>
        <v>0</v>
      </c>
    </row>
    <row r="28" spans="1:11" ht="18" customHeight="1">
      <c r="A28" s="48">
        <f t="shared" si="1"/>
        <v>18</v>
      </c>
      <c r="B28" s="8"/>
      <c r="C28" s="104" t="str">
        <f>IF(ISNA(VLOOKUP($B28,'1 Form A'!$B$11:$M$60,2,0)), "", VLOOKUP($B28,'1 Form A'!$B$11:$M$60,2,0))</f>
        <v/>
      </c>
      <c r="D28" s="104" t="str">
        <f>IF(ISNA(VLOOKUP($B28,'1 Form A'!$B$11:$M$60,3,0)), "", VLOOKUP($B28,'1 Form A'!$B$11:$M$60,3,0))</f>
        <v/>
      </c>
      <c r="E28" s="7"/>
      <c r="F28" s="95" t="str">
        <f t="shared" si="0"/>
        <v>0</v>
      </c>
      <c r="G28" s="95">
        <f>IF(ISNA(VLOOKUP(B28,'Form C Team Event'!$S$6:$T$75,2,0)),"0", VLOOKUP(B28,'Form C Team Event'!$S$6:$T$75,2,0))</f>
        <v>0</v>
      </c>
    </row>
    <row r="29" spans="1:11" ht="18" customHeight="1">
      <c r="A29" s="48">
        <f t="shared" si="1"/>
        <v>19</v>
      </c>
      <c r="B29" s="8"/>
      <c r="C29" s="104" t="str">
        <f>IF(ISNA(VLOOKUP($B29,'1 Form A'!$B$11:$M$60,2,0)), "", VLOOKUP($B29,'1 Form A'!$B$11:$M$60,2,0))</f>
        <v/>
      </c>
      <c r="D29" s="104" t="str">
        <f>IF(ISNA(VLOOKUP($B29,'1 Form A'!$B$11:$M$60,3,0)), "", VLOOKUP($B29,'1 Form A'!$B$11:$M$60,3,0))</f>
        <v/>
      </c>
      <c r="E29" s="7"/>
      <c r="F29" s="95" t="str">
        <f t="shared" si="0"/>
        <v>0</v>
      </c>
      <c r="G29" s="95">
        <f>IF(ISNA(VLOOKUP(B29,'Form C Team Event'!$S$6:$T$75,2,0)),"0", VLOOKUP(B29,'Form C Team Event'!$S$6:$T$75,2,0))</f>
        <v>0</v>
      </c>
    </row>
    <row r="30" spans="1:11" ht="18" customHeight="1">
      <c r="A30" s="48">
        <f t="shared" si="1"/>
        <v>20</v>
      </c>
      <c r="B30" s="8"/>
      <c r="C30" s="104" t="str">
        <f>IF(ISNA(VLOOKUP($B30,'1 Form A'!$B$11:$M$60,2,0)), "", VLOOKUP($B30,'1 Form A'!$B$11:$M$60,2,0))</f>
        <v/>
      </c>
      <c r="D30" s="104" t="str">
        <f>IF(ISNA(VLOOKUP($B30,'1 Form A'!$B$11:$M$60,3,0)), "", VLOOKUP($B30,'1 Form A'!$B$11:$M$60,3,0))</f>
        <v/>
      </c>
      <c r="E30" s="7"/>
      <c r="F30" s="95" t="str">
        <f t="shared" si="0"/>
        <v>0</v>
      </c>
      <c r="G30" s="95">
        <f>IF(ISNA(VLOOKUP(B30,'Form C Team Event'!$S$6:$T$75,2,0)),"0", VLOOKUP(B30,'Form C Team Event'!$S$6:$T$75,2,0))</f>
        <v>0</v>
      </c>
    </row>
    <row r="31" spans="1:11" ht="18" customHeight="1">
      <c r="A31" s="48">
        <f t="shared" si="1"/>
        <v>21</v>
      </c>
      <c r="B31" s="8"/>
      <c r="C31" s="104" t="str">
        <f>IF(ISNA(VLOOKUP($B31,'1 Form A'!$B$11:$M$60,2,0)), "", VLOOKUP($B31,'1 Form A'!$B$11:$M$60,2,0))</f>
        <v/>
      </c>
      <c r="D31" s="104" t="str">
        <f>IF(ISNA(VLOOKUP($B31,'1 Form A'!$B$11:$M$60,3,0)), "", VLOOKUP($B31,'1 Form A'!$B$11:$M$60,3,0))</f>
        <v/>
      </c>
      <c r="E31" s="7"/>
      <c r="F31" s="95" t="str">
        <f t="shared" si="0"/>
        <v>0</v>
      </c>
      <c r="G31" s="95">
        <f>IF(ISNA(VLOOKUP(B31,'Form C Team Event'!$S$6:$T$75,2,0)),"0", VLOOKUP(B31,'Form C Team Event'!$S$6:$T$75,2,0))</f>
        <v>0</v>
      </c>
    </row>
    <row r="32" spans="1:11" ht="18" customHeight="1">
      <c r="A32" s="48">
        <f t="shared" si="1"/>
        <v>22</v>
      </c>
      <c r="B32" s="8"/>
      <c r="C32" s="104" t="str">
        <f>IF(ISNA(VLOOKUP($B32,'1 Form A'!$B$11:$M$60,2,0)), "", VLOOKUP($B32,'1 Form A'!$B$11:$M$60,2,0))</f>
        <v/>
      </c>
      <c r="D32" s="104" t="str">
        <f>IF(ISNA(VLOOKUP($B32,'1 Form A'!$B$11:$M$60,3,0)), "", VLOOKUP($B32,'1 Form A'!$B$11:$M$60,3,0))</f>
        <v/>
      </c>
      <c r="E32" s="7"/>
      <c r="F32" s="95" t="str">
        <f t="shared" si="0"/>
        <v>0</v>
      </c>
      <c r="G32" s="95">
        <f>IF(ISNA(VLOOKUP(B32,'Form C Team Event'!$S$6:$T$75,2,0)),"0", VLOOKUP(B32,'Form C Team Event'!$S$6:$T$75,2,0))</f>
        <v>0</v>
      </c>
    </row>
    <row r="33" spans="1:8" ht="18" customHeight="1">
      <c r="A33" s="48">
        <f t="shared" si="1"/>
        <v>23</v>
      </c>
      <c r="B33" s="8"/>
      <c r="C33" s="104" t="str">
        <f>IF(ISNA(VLOOKUP($B33,'1 Form A'!$B$11:$M$60,2,0)), "", VLOOKUP($B33,'1 Form A'!$B$11:$M$60,2,0))</f>
        <v/>
      </c>
      <c r="D33" s="104" t="str">
        <f>IF(ISNA(VLOOKUP($B33,'1 Form A'!$B$11:$M$60,3,0)), "", VLOOKUP($B33,'1 Form A'!$B$11:$M$60,3,0))</f>
        <v/>
      </c>
      <c r="E33" s="7"/>
      <c r="F33" s="95" t="str">
        <f t="shared" si="0"/>
        <v>0</v>
      </c>
      <c r="G33" s="95">
        <f>IF(ISNA(VLOOKUP(B33,'Form C Team Event'!$S$6:$T$75,2,0)),"0", VLOOKUP(B33,'Form C Team Event'!$S$6:$T$75,2,0))</f>
        <v>0</v>
      </c>
    </row>
    <row r="34" spans="1:8" ht="18" customHeight="1">
      <c r="A34" s="48">
        <f t="shared" si="1"/>
        <v>24</v>
      </c>
      <c r="B34" s="8"/>
      <c r="C34" s="104" t="str">
        <f>IF(ISNA(VLOOKUP($B34,'1 Form A'!$B$11:$M$60,2,0)), "", VLOOKUP($B34,'1 Form A'!$B$11:$M$60,2,0))</f>
        <v/>
      </c>
      <c r="D34" s="104" t="str">
        <f>IF(ISNA(VLOOKUP($B34,'1 Form A'!$B$11:$M$60,3,0)), "", VLOOKUP($B34,'1 Form A'!$B$11:$M$60,3,0))</f>
        <v/>
      </c>
      <c r="E34" s="7"/>
      <c r="F34" s="95" t="str">
        <f t="shared" si="0"/>
        <v>0</v>
      </c>
      <c r="G34" s="95">
        <f>IF(ISNA(VLOOKUP(B34,'Form C Team Event'!$S$6:$T$75,2,0)),"0", VLOOKUP(B34,'Form C Team Event'!$S$6:$T$75,2,0))</f>
        <v>0</v>
      </c>
    </row>
    <row r="35" spans="1:8" ht="18" customHeight="1">
      <c r="A35" s="48">
        <f t="shared" si="1"/>
        <v>25</v>
      </c>
      <c r="B35" s="8"/>
      <c r="C35" s="104" t="str">
        <f>IF(ISNA(VLOOKUP($B35,'1 Form A'!$B$11:$M$60,2,0)), "", VLOOKUP($B35,'1 Form A'!$B$11:$M$60,2,0))</f>
        <v/>
      </c>
      <c r="D35" s="104" t="str">
        <f>IF(ISNA(VLOOKUP($B35,'1 Form A'!$B$11:$M$60,3,0)), "", VLOOKUP($B35,'1 Form A'!$B$11:$M$60,3,0))</f>
        <v/>
      </c>
      <c r="E35" s="7"/>
      <c r="F35" s="95" t="str">
        <f t="shared" si="0"/>
        <v>0</v>
      </c>
      <c r="G35" s="95">
        <f>IF(ISNA(VLOOKUP(B35,'Form C Team Event'!$S$6:$T$75,2,0)),"0", VLOOKUP(B35,'Form C Team Event'!$S$6:$T$75,2,0))</f>
        <v>0</v>
      </c>
    </row>
    <row r="36" spans="1:8" ht="18" customHeight="1">
      <c r="A36" s="48">
        <f t="shared" si="1"/>
        <v>26</v>
      </c>
      <c r="B36" s="8"/>
      <c r="C36" s="104" t="str">
        <f>IF(ISNA(VLOOKUP($B36,'1 Form A'!$B$11:$M$60,2,0)), "", VLOOKUP($B36,'1 Form A'!$B$11:$M$60,2,0))</f>
        <v/>
      </c>
      <c r="D36" s="104" t="str">
        <f>IF(ISNA(VLOOKUP($B36,'1 Form A'!$B$11:$M$60,3,0)), "", VLOOKUP($B36,'1 Form A'!$B$11:$M$60,3,0))</f>
        <v/>
      </c>
      <c r="E36" s="7"/>
      <c r="F36" s="95" t="str">
        <f t="shared" si="0"/>
        <v>0</v>
      </c>
      <c r="G36" s="95">
        <f>IF(ISNA(VLOOKUP(B36,'Form C Team Event'!$S$6:$T$75,2,0)),"0", VLOOKUP(B36,'Form C Team Event'!$S$6:$T$75,2,0))</f>
        <v>0</v>
      </c>
    </row>
    <row r="37" spans="1:8" ht="18" customHeight="1">
      <c r="A37" s="48">
        <f t="shared" si="1"/>
        <v>27</v>
      </c>
      <c r="B37" s="8"/>
      <c r="C37" s="104" t="str">
        <f>IF(ISNA(VLOOKUP($B37,'1 Form A'!$B$11:$M$60,2,0)), "", VLOOKUP($B37,'1 Form A'!$B$11:$M$60,2,0))</f>
        <v/>
      </c>
      <c r="D37" s="104" t="str">
        <f>IF(ISNA(VLOOKUP($B37,'1 Form A'!$B$11:$M$60,3,0)), "", VLOOKUP($B37,'1 Form A'!$B$11:$M$60,3,0))</f>
        <v/>
      </c>
      <c r="E37" s="7"/>
      <c r="F37" s="95" t="str">
        <f t="shared" si="0"/>
        <v>0</v>
      </c>
      <c r="G37" s="95">
        <f>IF(ISNA(VLOOKUP(B37,'Form C Team Event'!$S$6:$T$75,2,0)),"0", VLOOKUP(B37,'Form C Team Event'!$S$6:$T$75,2,0))</f>
        <v>0</v>
      </c>
    </row>
    <row r="38" spans="1:8" ht="18" customHeight="1">
      <c r="A38" s="48">
        <f t="shared" si="1"/>
        <v>28</v>
      </c>
      <c r="B38" s="8"/>
      <c r="C38" s="104" t="str">
        <f>IF(ISNA(VLOOKUP($B38,'1 Form A'!$B$11:$M$60,2,0)), "", VLOOKUP($B38,'1 Form A'!$B$11:$M$60,2,0))</f>
        <v/>
      </c>
      <c r="D38" s="104" t="str">
        <f>IF(ISNA(VLOOKUP($B38,'1 Form A'!$B$11:$M$60,3,0)), "", VLOOKUP($B38,'1 Form A'!$B$11:$M$60,3,0))</f>
        <v/>
      </c>
      <c r="E38" s="7"/>
      <c r="F38" s="95" t="str">
        <f t="shared" si="0"/>
        <v>0</v>
      </c>
      <c r="G38" s="95">
        <f>IF(ISNA(VLOOKUP(B38,'Form C Team Event'!$S$6:$T$75,2,0)),"0", VLOOKUP(B38,'Form C Team Event'!$S$6:$T$75,2,0))</f>
        <v>0</v>
      </c>
    </row>
    <row r="39" spans="1:8" ht="18" customHeight="1">
      <c r="A39" s="48">
        <f t="shared" si="1"/>
        <v>29</v>
      </c>
      <c r="B39" s="8"/>
      <c r="C39" s="104" t="str">
        <f>IF(ISNA(VLOOKUP($B39,'1 Form A'!$B$11:$M$60,2,0)), "", VLOOKUP($B39,'1 Form A'!$B$11:$M$60,2,0))</f>
        <v/>
      </c>
      <c r="D39" s="104" t="str">
        <f>IF(ISNA(VLOOKUP($B39,'1 Form A'!$B$11:$M$60,3,0)), "", VLOOKUP($B39,'1 Form A'!$B$11:$M$60,3,0))</f>
        <v/>
      </c>
      <c r="E39" s="7"/>
      <c r="F39" s="95" t="str">
        <f t="shared" si="0"/>
        <v>0</v>
      </c>
      <c r="G39" s="95">
        <f>IF(ISNA(VLOOKUP(B39,'Form C Team Event'!$S$6:$T$75,2,0)),"0", VLOOKUP(B39,'Form C Team Event'!$S$6:$T$75,2,0))</f>
        <v>0</v>
      </c>
      <c r="H39" s="27"/>
    </row>
    <row r="40" spans="1:8" ht="18" customHeight="1">
      <c r="A40" s="48">
        <f t="shared" si="1"/>
        <v>30</v>
      </c>
      <c r="B40" s="8"/>
      <c r="C40" s="104" t="str">
        <f>IF(ISNA(VLOOKUP($B40,'1 Form A'!$B$11:$M$60,2,0)), "", VLOOKUP($B40,'1 Form A'!$B$11:$M$60,2,0))</f>
        <v/>
      </c>
      <c r="D40" s="104" t="str">
        <f>IF(ISNA(VLOOKUP($B40,'1 Form A'!$B$11:$M$60,3,0)), "", VLOOKUP($B40,'1 Form A'!$B$11:$M$60,3,0))</f>
        <v/>
      </c>
      <c r="E40" s="7"/>
      <c r="F40" s="95" t="str">
        <f t="shared" si="0"/>
        <v>0</v>
      </c>
      <c r="G40" s="95">
        <f>IF(ISNA(VLOOKUP(B40,'Form C Team Event'!$S$6:$T$75,2,0)),"0", VLOOKUP(B40,'Form C Team Event'!$S$6:$T$75,2,0))</f>
        <v>0</v>
      </c>
      <c r="H40" s="27"/>
    </row>
    <row r="41" spans="1:8" ht="18" customHeight="1">
      <c r="A41" s="48">
        <f t="shared" si="1"/>
        <v>31</v>
      </c>
      <c r="B41" s="8"/>
      <c r="C41" s="104" t="str">
        <f>IF(ISNA(VLOOKUP($B41,'1 Form A'!$B$11:$M$60,2,0)), "", VLOOKUP($B41,'1 Form A'!$B$11:$M$60,2,0))</f>
        <v/>
      </c>
      <c r="D41" s="104" t="str">
        <f>IF(ISNA(VLOOKUP($B41,'1 Form A'!$B$11:$M$60,3,0)), "", VLOOKUP($B41,'1 Form A'!$B$11:$M$60,3,0))</f>
        <v/>
      </c>
      <c r="E41" s="7"/>
      <c r="F41" s="95" t="str">
        <f t="shared" si="0"/>
        <v>0</v>
      </c>
      <c r="G41" s="95">
        <f>IF(ISNA(VLOOKUP(B41,'Form C Team Event'!$S$6:$T$75,2,0)),"0", VLOOKUP(B41,'Form C Team Event'!$S$6:$T$75,2,0))</f>
        <v>0</v>
      </c>
      <c r="H41" s="27"/>
    </row>
    <row r="42" spans="1:8" ht="18" customHeight="1">
      <c r="A42" s="48">
        <f t="shared" si="1"/>
        <v>32</v>
      </c>
      <c r="B42" s="8"/>
      <c r="C42" s="104" t="str">
        <f>IF(ISNA(VLOOKUP($B42,'1 Form A'!$B$11:$M$60,2,0)), "", VLOOKUP($B42,'1 Form A'!$B$11:$M$60,2,0))</f>
        <v/>
      </c>
      <c r="D42" s="104" t="str">
        <f>IF(ISNA(VLOOKUP($B42,'1 Form A'!$B$11:$M$60,3,0)), "", VLOOKUP($B42,'1 Form A'!$B$11:$M$60,3,0))</f>
        <v/>
      </c>
      <c r="E42" s="7"/>
      <c r="F42" s="95" t="str">
        <f t="shared" si="0"/>
        <v>0</v>
      </c>
      <c r="G42" s="95">
        <f>IF(ISNA(VLOOKUP(B42,'Form C Team Event'!$S$6:$T$75,2,0)),"0", VLOOKUP(B42,'Form C Team Event'!$S$6:$T$75,2,0))</f>
        <v>0</v>
      </c>
      <c r="H42" s="27"/>
    </row>
    <row r="43" spans="1:8" ht="18" customHeight="1">
      <c r="A43" s="48">
        <f t="shared" si="1"/>
        <v>33</v>
      </c>
      <c r="B43" s="8"/>
      <c r="C43" s="104" t="str">
        <f>IF(ISNA(VLOOKUP($B43,'1 Form A'!$B$11:$M$60,2,0)), "", VLOOKUP($B43,'1 Form A'!$B$11:$M$60,2,0))</f>
        <v/>
      </c>
      <c r="D43" s="104" t="str">
        <f>IF(ISNA(VLOOKUP($B43,'1 Form A'!$B$11:$M$60,3,0)), "", VLOOKUP($B43,'1 Form A'!$B$11:$M$60,3,0))</f>
        <v/>
      </c>
      <c r="E43" s="7"/>
      <c r="F43" s="95" t="str">
        <f t="shared" ref="F43:F60" si="2">IF(ISNA(VLOOKUP($E43,$J$9:$K$22,2,0)), "0", VLOOKUP($E43,$J$9:$K$22,2,0))</f>
        <v>0</v>
      </c>
      <c r="G43" s="95">
        <f>IF(ISNA(VLOOKUP(B43,'Form C Team Event'!$S$6:$T$75,2,0)),"0", VLOOKUP(B43,'Form C Team Event'!$S$6:$T$75,2,0))</f>
        <v>0</v>
      </c>
      <c r="H43" s="27"/>
    </row>
    <row r="44" spans="1:8" ht="18" customHeight="1">
      <c r="A44" s="48">
        <f t="shared" si="1"/>
        <v>34</v>
      </c>
      <c r="B44" s="8"/>
      <c r="C44" s="104" t="str">
        <f>IF(ISNA(VLOOKUP($B44,'1 Form A'!$B$11:$M$60,2,0)), "", VLOOKUP($B44,'1 Form A'!$B$11:$M$60,2,0))</f>
        <v/>
      </c>
      <c r="D44" s="104" t="str">
        <f>IF(ISNA(VLOOKUP($B44,'1 Form A'!$B$11:$M$60,3,0)), "", VLOOKUP($B44,'1 Form A'!$B$11:$M$60,3,0))</f>
        <v/>
      </c>
      <c r="E44" s="7"/>
      <c r="F44" s="95" t="str">
        <f t="shared" si="2"/>
        <v>0</v>
      </c>
      <c r="G44" s="95">
        <f>IF(ISNA(VLOOKUP(B44,'Form C Team Event'!$S$6:$T$75,2,0)),"0", VLOOKUP(B44,'Form C Team Event'!$S$6:$T$75,2,0))</f>
        <v>0</v>
      </c>
      <c r="H44" s="27"/>
    </row>
    <row r="45" spans="1:8" ht="18" customHeight="1">
      <c r="A45" s="48">
        <f t="shared" si="1"/>
        <v>35</v>
      </c>
      <c r="B45" s="8"/>
      <c r="C45" s="104" t="str">
        <f>IF(ISNA(VLOOKUP($B45,'1 Form A'!$B$11:$M$60,2,0)), "", VLOOKUP($B45,'1 Form A'!$B$11:$M$60,2,0))</f>
        <v/>
      </c>
      <c r="D45" s="104" t="str">
        <f>IF(ISNA(VLOOKUP($B45,'1 Form A'!$B$11:$M$60,3,0)), "", VLOOKUP($B45,'1 Form A'!$B$11:$M$60,3,0))</f>
        <v/>
      </c>
      <c r="E45" s="7"/>
      <c r="F45" s="95" t="str">
        <f t="shared" si="2"/>
        <v>0</v>
      </c>
      <c r="G45" s="95">
        <f>IF(ISNA(VLOOKUP(B45,'Form C Team Event'!$S$6:$T$75,2,0)),"0", VLOOKUP(B45,'Form C Team Event'!$S$6:$T$75,2,0))</f>
        <v>0</v>
      </c>
      <c r="H45" s="27"/>
    </row>
    <row r="46" spans="1:8" ht="18" customHeight="1">
      <c r="A46" s="48">
        <f t="shared" si="1"/>
        <v>36</v>
      </c>
      <c r="B46" s="8"/>
      <c r="C46" s="104" t="str">
        <f>IF(ISNA(VLOOKUP($B46,'1 Form A'!$B$11:$M$60,2,0)), "", VLOOKUP($B46,'1 Form A'!$B$11:$M$60,2,0))</f>
        <v/>
      </c>
      <c r="D46" s="104" t="str">
        <f>IF(ISNA(VLOOKUP($B46,'1 Form A'!$B$11:$M$60,3,0)), "", VLOOKUP($B46,'1 Form A'!$B$11:$M$60,3,0))</f>
        <v/>
      </c>
      <c r="E46" s="7"/>
      <c r="F46" s="95" t="str">
        <f t="shared" si="2"/>
        <v>0</v>
      </c>
      <c r="G46" s="95">
        <f>IF(ISNA(VLOOKUP(B46,'Form C Team Event'!$S$6:$T$75,2,0)),"0", VLOOKUP(B46,'Form C Team Event'!$S$6:$T$75,2,0))</f>
        <v>0</v>
      </c>
      <c r="H46" s="27"/>
    </row>
    <row r="47" spans="1:8" ht="18" customHeight="1">
      <c r="A47" s="48">
        <f t="shared" si="1"/>
        <v>37</v>
      </c>
      <c r="B47" s="8"/>
      <c r="C47" s="104" t="str">
        <f>IF(ISNA(VLOOKUP($B47,'1 Form A'!$B$11:$M$60,2,0)), "", VLOOKUP($B47,'1 Form A'!$B$11:$M$60,2,0))</f>
        <v/>
      </c>
      <c r="D47" s="104" t="str">
        <f>IF(ISNA(VLOOKUP($B47,'1 Form A'!$B$11:$M$60,3,0)), "", VLOOKUP($B47,'1 Form A'!$B$11:$M$60,3,0))</f>
        <v/>
      </c>
      <c r="E47" s="7"/>
      <c r="F47" s="95" t="str">
        <f t="shared" si="2"/>
        <v>0</v>
      </c>
      <c r="G47" s="95">
        <f>IF(ISNA(VLOOKUP(B47,'Form C Team Event'!$S$6:$T$75,2,0)),"0", VLOOKUP(B47,'Form C Team Event'!$S$6:$T$75,2,0))</f>
        <v>0</v>
      </c>
      <c r="H47" s="27"/>
    </row>
    <row r="48" spans="1:8" ht="18" customHeight="1">
      <c r="A48" s="48">
        <f t="shared" si="1"/>
        <v>38</v>
      </c>
      <c r="B48" s="8"/>
      <c r="C48" s="104" t="str">
        <f>IF(ISNA(VLOOKUP($B48,'1 Form A'!$B$11:$M$60,2,0)), "", VLOOKUP($B48,'1 Form A'!$B$11:$M$60,2,0))</f>
        <v/>
      </c>
      <c r="D48" s="104" t="str">
        <f>IF(ISNA(VLOOKUP($B48,'1 Form A'!$B$11:$M$60,3,0)), "", VLOOKUP($B48,'1 Form A'!$B$11:$M$60,3,0))</f>
        <v/>
      </c>
      <c r="E48" s="7"/>
      <c r="F48" s="95" t="str">
        <f t="shared" si="2"/>
        <v>0</v>
      </c>
      <c r="G48" s="95">
        <f>IF(ISNA(VLOOKUP(B48,'Form C Team Event'!$S$6:$T$75,2,0)),"0", VLOOKUP(B48,'Form C Team Event'!$S$6:$T$75,2,0))</f>
        <v>0</v>
      </c>
      <c r="H48" s="27"/>
    </row>
    <row r="49" spans="1:8" ht="18" customHeight="1">
      <c r="A49" s="48">
        <f t="shared" si="1"/>
        <v>39</v>
      </c>
      <c r="B49" s="8"/>
      <c r="C49" s="104" t="str">
        <f>IF(ISNA(VLOOKUP($B49,'1 Form A'!$B$11:$M$60,2,0)), "", VLOOKUP($B49,'1 Form A'!$B$11:$M$60,2,0))</f>
        <v/>
      </c>
      <c r="D49" s="104" t="str">
        <f>IF(ISNA(VLOOKUP($B49,'1 Form A'!$B$11:$M$60,3,0)), "", VLOOKUP($B49,'1 Form A'!$B$11:$M$60,3,0))</f>
        <v/>
      </c>
      <c r="E49" s="7"/>
      <c r="F49" s="95" t="str">
        <f t="shared" si="2"/>
        <v>0</v>
      </c>
      <c r="G49" s="95">
        <f>IF(ISNA(VLOOKUP(B49,'Form C Team Event'!$S$6:$T$75,2,0)),"0", VLOOKUP(B49,'Form C Team Event'!$S$6:$T$75,2,0))</f>
        <v>0</v>
      </c>
      <c r="H49" s="27"/>
    </row>
    <row r="50" spans="1:8" ht="18" customHeight="1">
      <c r="A50" s="48">
        <f t="shared" si="1"/>
        <v>40</v>
      </c>
      <c r="B50" s="8"/>
      <c r="C50" s="104" t="str">
        <f>IF(ISNA(VLOOKUP($B50,'1 Form A'!$B$11:$M$60,2,0)), "", VLOOKUP($B50,'1 Form A'!$B$11:$M$60,2,0))</f>
        <v/>
      </c>
      <c r="D50" s="104" t="str">
        <f>IF(ISNA(VLOOKUP($B50,'1 Form A'!$B$11:$M$60,3,0)), "", VLOOKUP($B50,'1 Form A'!$B$11:$M$60,3,0))</f>
        <v/>
      </c>
      <c r="E50" s="7"/>
      <c r="F50" s="95" t="str">
        <f t="shared" si="2"/>
        <v>0</v>
      </c>
      <c r="G50" s="95">
        <f>IF(ISNA(VLOOKUP(B50,'Form C Team Event'!$S$6:$T$75,2,0)),"0", VLOOKUP(B50,'Form C Team Event'!$S$6:$T$75,2,0))</f>
        <v>0</v>
      </c>
      <c r="H50" s="27"/>
    </row>
    <row r="51" spans="1:8" ht="18" customHeight="1">
      <c r="A51" s="48">
        <f t="shared" si="1"/>
        <v>41</v>
      </c>
      <c r="B51" s="8"/>
      <c r="C51" s="104" t="str">
        <f>IF(ISNA(VLOOKUP($B51,'1 Form A'!$B$11:$M$60,2,0)), "", VLOOKUP($B51,'1 Form A'!$B$11:$M$60,2,0))</f>
        <v/>
      </c>
      <c r="D51" s="104" t="str">
        <f>IF(ISNA(VLOOKUP($B51,'1 Form A'!$B$11:$M$60,3,0)), "", VLOOKUP($B51,'1 Form A'!$B$11:$M$60,3,0))</f>
        <v/>
      </c>
      <c r="E51" s="7"/>
      <c r="F51" s="95" t="str">
        <f t="shared" si="2"/>
        <v>0</v>
      </c>
      <c r="G51" s="95">
        <f>IF(ISNA(VLOOKUP(B51,'Form C Team Event'!$S$6:$T$75,2,0)),"0", VLOOKUP(B51,'Form C Team Event'!$S$6:$T$75,2,0))</f>
        <v>0</v>
      </c>
      <c r="H51" s="27"/>
    </row>
    <row r="52" spans="1:8" ht="18" customHeight="1">
      <c r="A52" s="48">
        <f t="shared" si="1"/>
        <v>42</v>
      </c>
      <c r="B52" s="8"/>
      <c r="C52" s="104" t="str">
        <f>IF(ISNA(VLOOKUP($B52,'1 Form A'!$B$11:$M$60,2,0)), "", VLOOKUP($B52,'1 Form A'!$B$11:$M$60,2,0))</f>
        <v/>
      </c>
      <c r="D52" s="104" t="str">
        <f>IF(ISNA(VLOOKUP($B52,'1 Form A'!$B$11:$M$60,3,0)), "", VLOOKUP($B52,'1 Form A'!$B$11:$M$60,3,0))</f>
        <v/>
      </c>
      <c r="E52" s="7"/>
      <c r="F52" s="95" t="str">
        <f t="shared" si="2"/>
        <v>0</v>
      </c>
      <c r="G52" s="95">
        <f>IF(ISNA(VLOOKUP(B52,'Form C Team Event'!$S$6:$T$75,2,0)),"0", VLOOKUP(B52,'Form C Team Event'!$S$6:$T$75,2,0))</f>
        <v>0</v>
      </c>
      <c r="H52" s="27"/>
    </row>
    <row r="53" spans="1:8" ht="18" customHeight="1">
      <c r="A53" s="48">
        <f t="shared" si="1"/>
        <v>43</v>
      </c>
      <c r="B53" s="8"/>
      <c r="C53" s="104" t="str">
        <f>IF(ISNA(VLOOKUP($B53,'1 Form A'!$B$11:$M$60,2,0)), "", VLOOKUP($B53,'1 Form A'!$B$11:$M$60,2,0))</f>
        <v/>
      </c>
      <c r="D53" s="104" t="str">
        <f>IF(ISNA(VLOOKUP($B53,'1 Form A'!$B$11:$M$60,3,0)), "", VLOOKUP($B53,'1 Form A'!$B$11:$M$60,3,0))</f>
        <v/>
      </c>
      <c r="E53" s="7"/>
      <c r="F53" s="95" t="str">
        <f t="shared" si="2"/>
        <v>0</v>
      </c>
      <c r="G53" s="95">
        <f>IF(ISNA(VLOOKUP(B53,'Form C Team Event'!$S$6:$T$75,2,0)),"0", VLOOKUP(B53,'Form C Team Event'!$S$6:$T$75,2,0))</f>
        <v>0</v>
      </c>
      <c r="H53" s="27"/>
    </row>
    <row r="54" spans="1:8" ht="18" customHeight="1">
      <c r="A54" s="48">
        <f t="shared" si="1"/>
        <v>44</v>
      </c>
      <c r="B54" s="8"/>
      <c r="C54" s="104" t="str">
        <f>IF(ISNA(VLOOKUP($B54,'1 Form A'!$B$11:$M$60,2,0)), "", VLOOKUP($B54,'1 Form A'!$B$11:$M$60,2,0))</f>
        <v/>
      </c>
      <c r="D54" s="104" t="str">
        <f>IF(ISNA(VLOOKUP($B54,'1 Form A'!$B$11:$M$60,3,0)), "", VLOOKUP($B54,'1 Form A'!$B$11:$M$60,3,0))</f>
        <v/>
      </c>
      <c r="E54" s="7"/>
      <c r="F54" s="95" t="str">
        <f t="shared" si="2"/>
        <v>0</v>
      </c>
      <c r="G54" s="95">
        <f>IF(ISNA(VLOOKUP(B54,'Form C Team Event'!$S$6:$T$75,2,0)),"0", VLOOKUP(B54,'Form C Team Event'!$S$6:$T$75,2,0))</f>
        <v>0</v>
      </c>
      <c r="H54" s="27"/>
    </row>
    <row r="55" spans="1:8" ht="18" customHeight="1">
      <c r="A55" s="48">
        <f t="shared" si="1"/>
        <v>45</v>
      </c>
      <c r="B55" s="8"/>
      <c r="C55" s="104" t="str">
        <f>IF(ISNA(VLOOKUP($B55,'1 Form A'!$B$11:$M$60,2,0)), "", VLOOKUP($B55,'1 Form A'!$B$11:$M$60,2,0))</f>
        <v/>
      </c>
      <c r="D55" s="104" t="str">
        <f>IF(ISNA(VLOOKUP($B55,'1 Form A'!$B$11:$M$60,3,0)), "", VLOOKUP($B55,'1 Form A'!$B$11:$M$60,3,0))</f>
        <v/>
      </c>
      <c r="E55" s="7"/>
      <c r="F55" s="95" t="str">
        <f t="shared" si="2"/>
        <v>0</v>
      </c>
      <c r="G55" s="95">
        <f>IF(ISNA(VLOOKUP(B55,'Form C Team Event'!$S$6:$T$75,2,0)),"0", VLOOKUP(B55,'Form C Team Event'!$S$6:$T$75,2,0))</f>
        <v>0</v>
      </c>
      <c r="H55" s="27"/>
    </row>
    <row r="56" spans="1:8" ht="18" customHeight="1">
      <c r="A56" s="48">
        <f t="shared" si="1"/>
        <v>46</v>
      </c>
      <c r="B56" s="8"/>
      <c r="C56" s="104" t="str">
        <f>IF(ISNA(VLOOKUP($B56,'1 Form A'!$B$11:$M$60,2,0)), "", VLOOKUP($B56,'1 Form A'!$B$11:$M$60,2,0))</f>
        <v/>
      </c>
      <c r="D56" s="104" t="str">
        <f>IF(ISNA(VLOOKUP($B56,'1 Form A'!$B$11:$M$60,3,0)), "", VLOOKUP($B56,'1 Form A'!$B$11:$M$60,3,0))</f>
        <v/>
      </c>
      <c r="E56" s="7"/>
      <c r="F56" s="95" t="str">
        <f t="shared" si="2"/>
        <v>0</v>
      </c>
      <c r="G56" s="95">
        <f>IF(ISNA(VLOOKUP(B56,'Form C Team Event'!$S$6:$T$75,2,0)),"0", VLOOKUP(B56,'Form C Team Event'!$S$6:$T$75,2,0))</f>
        <v>0</v>
      </c>
      <c r="H56" s="27"/>
    </row>
    <row r="57" spans="1:8" ht="18" customHeight="1">
      <c r="A57" s="48">
        <f t="shared" si="1"/>
        <v>47</v>
      </c>
      <c r="B57" s="8"/>
      <c r="C57" s="104" t="str">
        <f>IF(ISNA(VLOOKUP($B57,'1 Form A'!$B$11:$M$60,2,0)), "", VLOOKUP($B57,'1 Form A'!$B$11:$M$60,2,0))</f>
        <v/>
      </c>
      <c r="D57" s="104" t="str">
        <f>IF(ISNA(VLOOKUP($B57,'1 Form A'!$B$11:$M$60,3,0)), "", VLOOKUP($B57,'1 Form A'!$B$11:$M$60,3,0))</f>
        <v/>
      </c>
      <c r="E57" s="7"/>
      <c r="F57" s="95" t="str">
        <f t="shared" si="2"/>
        <v>0</v>
      </c>
      <c r="G57" s="95">
        <f>IF(ISNA(VLOOKUP(B57,'Form C Team Event'!$S$6:$T$75,2,0)),"0", VLOOKUP(B57,'Form C Team Event'!$S$6:$T$75,2,0))</f>
        <v>0</v>
      </c>
      <c r="H57" s="27"/>
    </row>
    <row r="58" spans="1:8" ht="18" customHeight="1">
      <c r="A58" s="48">
        <f t="shared" si="1"/>
        <v>48</v>
      </c>
      <c r="B58" s="8"/>
      <c r="C58" s="104" t="str">
        <f>IF(ISNA(VLOOKUP($B58,'1 Form A'!$B$11:$M$60,2,0)), "", VLOOKUP($B58,'1 Form A'!$B$11:$M$60,2,0))</f>
        <v/>
      </c>
      <c r="D58" s="104" t="str">
        <f>IF(ISNA(VLOOKUP($B58,'1 Form A'!$B$11:$M$60,3,0)), "", VLOOKUP($B58,'1 Form A'!$B$11:$M$60,3,0))</f>
        <v/>
      </c>
      <c r="E58" s="7"/>
      <c r="F58" s="95" t="str">
        <f t="shared" si="2"/>
        <v>0</v>
      </c>
      <c r="G58" s="95">
        <f>IF(ISNA(VLOOKUP(B58,'Form C Team Event'!$S$6:$T$75,2,0)),"0", VLOOKUP(B58,'Form C Team Event'!$S$6:$T$75,2,0))</f>
        <v>0</v>
      </c>
      <c r="H58" s="27"/>
    </row>
    <row r="59" spans="1:8" ht="18" customHeight="1">
      <c r="A59" s="48">
        <f t="shared" si="1"/>
        <v>49</v>
      </c>
      <c r="B59" s="8"/>
      <c r="C59" s="104" t="str">
        <f>IF(ISNA(VLOOKUP($B59,'1 Form A'!$B$11:$M$60,2,0)), "", VLOOKUP($B59,'1 Form A'!$B$11:$M$60,2,0))</f>
        <v/>
      </c>
      <c r="D59" s="104" t="str">
        <f>IF(ISNA(VLOOKUP($B59,'1 Form A'!$B$11:$M$60,3,0)), "", VLOOKUP($B59,'1 Form A'!$B$11:$M$60,3,0))</f>
        <v/>
      </c>
      <c r="E59" s="7"/>
      <c r="F59" s="95" t="str">
        <f t="shared" si="2"/>
        <v>0</v>
      </c>
      <c r="G59" s="95">
        <f>IF(ISNA(VLOOKUP(B59,'Form C Team Event'!$S$6:$T$75,2,0)),"0", VLOOKUP(B59,'Form C Team Event'!$S$6:$T$75,2,0))</f>
        <v>0</v>
      </c>
      <c r="H59" s="27"/>
    </row>
    <row r="60" spans="1:8" ht="18" customHeight="1">
      <c r="A60" s="48">
        <f t="shared" si="1"/>
        <v>50</v>
      </c>
      <c r="B60" s="8"/>
      <c r="C60" s="104" t="str">
        <f>IF(ISNA(VLOOKUP($B60,'1 Form A'!$B$11:$M$60,2,0)), "", VLOOKUP($B60,'1 Form A'!$B$11:$M$60,2,0))</f>
        <v/>
      </c>
      <c r="D60" s="104" t="str">
        <f>IF(ISNA(VLOOKUP($B60,'1 Form A'!$B$11:$M$60,3,0)), "", VLOOKUP($B60,'1 Form A'!$B$11:$M$60,3,0))</f>
        <v/>
      </c>
      <c r="E60" s="7"/>
      <c r="F60" s="95" t="str">
        <f t="shared" si="2"/>
        <v>0</v>
      </c>
      <c r="G60" s="95">
        <f>IF(ISNA(VLOOKUP(B60,'Form C Team Event'!$S$6:$T$75,2,0)),"0", VLOOKUP(B60,'Form C Team Event'!$S$6:$T$75,2,0))</f>
        <v>0</v>
      </c>
      <c r="H60" s="27"/>
    </row>
    <row r="61" spans="1:8" ht="15.75">
      <c r="A61" s="143"/>
      <c r="B61" s="144"/>
      <c r="C61" s="144"/>
      <c r="D61" s="144"/>
      <c r="E61" s="144"/>
      <c r="F61" s="145"/>
      <c r="G61" s="96">
        <f>SUM(G11:G60)</f>
        <v>0</v>
      </c>
    </row>
    <row r="62" spans="1:8" ht="18" hidden="1" customHeight="1">
      <c r="A62" s="26"/>
      <c r="B62" s="27"/>
      <c r="C62" s="26"/>
      <c r="D62" s="27"/>
      <c r="E62" s="27"/>
      <c r="F62" s="27"/>
      <c r="G62" s="27"/>
      <c r="H62" s="27"/>
    </row>
    <row r="63" spans="1:8" ht="17.100000000000001" hidden="1" customHeight="1"/>
    <row r="64" spans="1:8" ht="17.100000000000001" hidden="1" customHeight="1"/>
    <row r="65" spans="2:11" ht="18" hidden="1" customHeight="1"/>
    <row r="66" spans="2:11" ht="17.100000000000001" hidden="1" customHeight="1"/>
    <row r="67" spans="2:11" ht="17.100000000000001" hidden="1" customHeight="1"/>
    <row r="68" spans="2:11" ht="17.100000000000001" hidden="1" customHeight="1"/>
    <row r="69" spans="2:11" ht="17.100000000000001" hidden="1" customHeight="1"/>
    <row r="70" spans="2:11" ht="17.100000000000001" hidden="1" customHeight="1"/>
    <row r="71" spans="2:11" ht="17.100000000000001" hidden="1" customHeight="1"/>
    <row r="72" spans="2:11" ht="17.100000000000001" hidden="1" customHeight="1"/>
    <row r="73" spans="2:11" ht="17.100000000000001" hidden="1" customHeight="1"/>
    <row r="74" spans="2:11" ht="17.100000000000001" hidden="1" customHeight="1"/>
    <row r="75" spans="2:11" ht="17.100000000000001" hidden="1" customHeight="1"/>
    <row r="76" spans="2:11" ht="17.100000000000001" hidden="1" customHeight="1"/>
    <row r="77" spans="2:11" ht="17.100000000000001" hidden="1" customHeight="1"/>
    <row r="78" spans="2:11" s="18" customFormat="1" ht="17.100000000000001" hidden="1" customHeight="1">
      <c r="B78" s="12"/>
      <c r="D78" s="12"/>
      <c r="E78" s="12"/>
      <c r="F78" s="12"/>
      <c r="G78" s="12"/>
      <c r="H78" s="12"/>
      <c r="I78" s="12"/>
      <c r="J78" s="12"/>
      <c r="K78" s="89"/>
    </row>
    <row r="79" spans="2:11" s="18" customFormat="1" ht="17.100000000000001" hidden="1" customHeight="1">
      <c r="B79" s="12"/>
      <c r="D79" s="12"/>
      <c r="E79" s="12"/>
      <c r="F79" s="12"/>
      <c r="G79" s="12"/>
      <c r="H79" s="12"/>
      <c r="I79" s="12"/>
      <c r="J79" s="12"/>
      <c r="K79" s="89"/>
    </row>
    <row r="80" spans="2:11" s="18" customFormat="1" ht="17.100000000000001" hidden="1" customHeight="1">
      <c r="B80" s="12"/>
      <c r="D80" s="12"/>
      <c r="E80" s="12"/>
      <c r="F80" s="12"/>
      <c r="G80" s="12"/>
      <c r="H80" s="12"/>
      <c r="I80" s="12"/>
      <c r="J80" s="12"/>
      <c r="K80" s="89"/>
    </row>
    <row r="81" spans="2:11" s="18" customFormat="1" ht="17.100000000000001" hidden="1" customHeight="1">
      <c r="B81" s="12"/>
      <c r="D81" s="12"/>
      <c r="E81" s="12"/>
      <c r="F81" s="12"/>
      <c r="G81" s="12"/>
      <c r="H81" s="12"/>
      <c r="I81" s="12"/>
      <c r="J81" s="12"/>
      <c r="K81" s="89"/>
    </row>
    <row r="82" spans="2:11" s="18" customFormat="1" ht="17.100000000000001" hidden="1" customHeight="1">
      <c r="B82" s="12"/>
      <c r="D82" s="12"/>
      <c r="E82" s="12"/>
      <c r="F82" s="12"/>
      <c r="G82" s="12"/>
      <c r="H82" s="12"/>
      <c r="I82" s="12"/>
      <c r="J82" s="12"/>
      <c r="K82" s="89"/>
    </row>
    <row r="83" spans="2:11" s="18" customFormat="1" ht="17.100000000000001" hidden="1" customHeight="1">
      <c r="B83" s="12"/>
      <c r="D83" s="12"/>
      <c r="E83" s="12"/>
      <c r="F83" s="12"/>
      <c r="G83" s="12"/>
      <c r="H83" s="12"/>
      <c r="I83" s="12"/>
      <c r="J83" s="12"/>
      <c r="K83" s="89"/>
    </row>
    <row r="84" spans="2:11" s="18" customFormat="1" ht="17.100000000000001" hidden="1" customHeight="1">
      <c r="B84" s="12"/>
      <c r="D84" s="12"/>
      <c r="E84" s="12"/>
      <c r="F84" s="12"/>
      <c r="G84" s="12"/>
      <c r="H84" s="12"/>
      <c r="I84" s="12"/>
      <c r="J84" s="12"/>
      <c r="K84" s="89"/>
    </row>
    <row r="85" spans="2:11" s="18" customFormat="1" ht="17.100000000000001" hidden="1" customHeight="1">
      <c r="B85" s="12"/>
      <c r="D85" s="12"/>
      <c r="E85" s="12"/>
      <c r="F85" s="12"/>
      <c r="G85" s="12"/>
      <c r="H85" s="12"/>
      <c r="I85" s="12"/>
      <c r="J85" s="12"/>
      <c r="K85" s="89"/>
    </row>
  </sheetData>
  <sheetProtection algorithmName="SHA-512" hashValue="yjvETxeYYdA+YI/c+5miaFFOSSiGNbV/ss4cGbgvkalFKLjGnnRJULVDWGs4YeSrC4qF95/66VKB4Xqa2PUddw==" saltValue="ZXTqODBePJmh1nN5p50ypA==" spinCount="100000" sheet="1" objects="1" scenarios="1"/>
  <mergeCells count="12">
    <mergeCell ref="A1:G1"/>
    <mergeCell ref="A3:G3"/>
    <mergeCell ref="G6:G7"/>
    <mergeCell ref="B8:B9"/>
    <mergeCell ref="C5:D5"/>
    <mergeCell ref="F6:F7"/>
    <mergeCell ref="E8:E9"/>
    <mergeCell ref="A61:F61"/>
    <mergeCell ref="A8:A9"/>
    <mergeCell ref="C8:C9"/>
    <mergeCell ref="D8:D9"/>
    <mergeCell ref="E6:E7"/>
  </mergeCells>
  <dataValidations count="1">
    <dataValidation type="list" allowBlank="1" showInputMessage="1" showErrorMessage="1" sqref="E11:E60" xr:uid="{00000000-0002-0000-0100-000000000000}">
      <formula1>$J$9:$J$22</formula1>
    </dataValidation>
  </dataValidations>
  <printOptions horizontalCentered="1"/>
  <pageMargins left="0.2" right="0.2" top="0.27559055118110237" bottom="0.19685039370078741" header="0.27559055118110237" footer="0.51181102362204722"/>
  <pageSetup paperSize="9" fitToHeight="0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'1 Form A'!$B$11:$B$60</xm:f>
          </x14:formula1>
          <xm:sqref>B11:B60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U105"/>
  <sheetViews>
    <sheetView showGridLines="0" tabSelected="1" topLeftCell="A38" zoomScale="140" zoomScaleNormal="70" zoomScaleSheetLayoutView="77" workbookViewId="0">
      <selection activeCell="D55" sqref="D55:E55"/>
    </sheetView>
  </sheetViews>
  <sheetFormatPr defaultColWidth="0" defaultRowHeight="12.75" zeroHeight="1"/>
  <cols>
    <col min="1" max="1" width="8.5703125" style="105" customWidth="1"/>
    <col min="2" max="2" width="8.85546875" style="106" customWidth="1"/>
    <col min="3" max="3" width="8.85546875" style="105" customWidth="1"/>
    <col min="4" max="4" width="11.5703125" style="105" customWidth="1"/>
    <col min="5" max="5" width="8.85546875" style="105" customWidth="1"/>
    <col min="6" max="6" width="6.85546875" style="105" customWidth="1"/>
    <col min="7" max="7" width="3.7109375" style="105" customWidth="1"/>
    <col min="8" max="8" width="10.85546875" style="105" customWidth="1"/>
    <col min="9" max="11" width="8.85546875" style="105" customWidth="1"/>
    <col min="12" max="12" width="3.85546875" style="105" customWidth="1"/>
    <col min="13" max="13" width="11.7109375" style="105" hidden="1" customWidth="1"/>
    <col min="14" max="14" width="6.7109375" style="105" hidden="1" customWidth="1"/>
    <col min="15" max="15" width="29.28515625" style="105" hidden="1" customWidth="1"/>
    <col min="16" max="16" width="19.85546875" style="105" hidden="1" customWidth="1"/>
    <col min="17" max="17" width="9.140625" style="105" hidden="1" customWidth="1"/>
    <col min="18" max="18" width="17.5703125" style="105" hidden="1" customWidth="1"/>
    <col min="19" max="19" width="24.28515625" style="106" hidden="1" customWidth="1"/>
    <col min="20" max="20" width="9.140625" style="105" hidden="1" customWidth="1"/>
    <col min="21" max="21" width="24.7109375" style="105" hidden="1" customWidth="1"/>
    <col min="22" max="16384" width="9.140625" style="105" hidden="1"/>
  </cols>
  <sheetData>
    <row r="1" spans="1:20" ht="15">
      <c r="A1" s="155" t="str">
        <f>'1 Form A'!A1</f>
        <v>THAILAND MASTER GAMES 2023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</row>
    <row r="2" spans="1:20" ht="15.75">
      <c r="L2" s="107"/>
    </row>
    <row r="3" spans="1:20" ht="18.75">
      <c r="A3" s="156" t="str">
        <f>'1 Form A'!A3</f>
        <v>TO  BE  SUBMITTED  BY  10TH JAN 2023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07"/>
    </row>
    <row r="4" spans="1:20" ht="32.65" customHeight="1">
      <c r="J4" s="154" t="s">
        <v>41</v>
      </c>
      <c r="K4" s="154"/>
      <c r="L4" s="107"/>
    </row>
    <row r="5" spans="1:20" ht="15.75">
      <c r="A5" s="108" t="s">
        <v>0</v>
      </c>
      <c r="B5" s="109"/>
      <c r="C5" s="107"/>
      <c r="D5" s="157">
        <f>'1 Form A'!C5</f>
        <v>0</v>
      </c>
      <c r="E5" s="157"/>
      <c r="F5" s="157"/>
      <c r="G5" s="157"/>
      <c r="H5" s="157"/>
      <c r="I5" s="157"/>
      <c r="J5" s="157"/>
      <c r="K5" s="157"/>
      <c r="L5" s="107"/>
    </row>
    <row r="6" spans="1:20" ht="15.4" customHeight="1" thickBot="1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</row>
    <row r="7" spans="1:20" ht="23.65" customHeight="1" thickBot="1">
      <c r="A7" s="107"/>
      <c r="B7" s="107"/>
      <c r="C7" s="107"/>
      <c r="D7" s="110" t="s">
        <v>52</v>
      </c>
      <c r="E7" s="111">
        <f>COUNT(D13,J13,D20,J20,D27,J27,D34,J34,D41,J41,D48,J48,D55,J55,D63,J63,D70,J70,D77,J77)</f>
        <v>0</v>
      </c>
      <c r="F7" s="112"/>
      <c r="G7" s="112"/>
      <c r="H7" s="112"/>
      <c r="I7" s="113"/>
      <c r="J7" s="114" t="s">
        <v>53</v>
      </c>
      <c r="K7" s="111">
        <f>SUM(D13,J13,D20,J20,D27,J27,D34,J34,D41,J41,D48,J48,D55,J55,D63,J63,D70,J70,D77,J77)</f>
        <v>0</v>
      </c>
      <c r="L7" s="112"/>
      <c r="S7" s="106">
        <v>0</v>
      </c>
      <c r="T7" s="105">
        <v>0</v>
      </c>
    </row>
    <row r="8" spans="1:20" ht="16.5" thickTop="1">
      <c r="A8" s="158" t="s">
        <v>29</v>
      </c>
      <c r="B8" s="159"/>
      <c r="C8" s="160"/>
      <c r="D8" s="160"/>
      <c r="E8" s="161"/>
      <c r="F8" s="107"/>
      <c r="G8" s="158" t="s">
        <v>29</v>
      </c>
      <c r="H8" s="159"/>
      <c r="I8" s="160"/>
      <c r="J8" s="160"/>
      <c r="K8" s="161"/>
      <c r="L8" s="107"/>
      <c r="P8" s="115" t="s">
        <v>32</v>
      </c>
      <c r="Q8" s="105">
        <v>100</v>
      </c>
      <c r="S8" s="106">
        <f>B10</f>
        <v>0</v>
      </c>
      <c r="T8" s="105">
        <v>30</v>
      </c>
    </row>
    <row r="9" spans="1:20" ht="15.75">
      <c r="A9" s="164" t="s">
        <v>30</v>
      </c>
      <c r="B9" s="165"/>
      <c r="C9" s="162"/>
      <c r="D9" s="162"/>
      <c r="E9" s="163"/>
      <c r="F9" s="107"/>
      <c r="G9" s="164" t="s">
        <v>30</v>
      </c>
      <c r="H9" s="165"/>
      <c r="I9" s="162"/>
      <c r="J9" s="162"/>
      <c r="K9" s="163"/>
      <c r="L9" s="107"/>
      <c r="P9" s="115" t="s">
        <v>33</v>
      </c>
      <c r="Q9" s="105">
        <v>100</v>
      </c>
      <c r="S9" s="106">
        <f>B11</f>
        <v>0</v>
      </c>
      <c r="T9" s="105">
        <f>T8</f>
        <v>30</v>
      </c>
    </row>
    <row r="10" spans="1:20" ht="15.75">
      <c r="A10" s="116">
        <v>1</v>
      </c>
      <c r="B10" s="168"/>
      <c r="C10" s="169"/>
      <c r="D10" s="169"/>
      <c r="E10" s="170"/>
      <c r="F10" s="117"/>
      <c r="G10" s="116">
        <v>1</v>
      </c>
      <c r="H10" s="168"/>
      <c r="I10" s="169"/>
      <c r="J10" s="169"/>
      <c r="K10" s="170"/>
      <c r="L10" s="107"/>
      <c r="P10" s="115" t="s">
        <v>34</v>
      </c>
      <c r="Q10" s="105">
        <v>100</v>
      </c>
      <c r="S10" s="106">
        <f>B12</f>
        <v>0</v>
      </c>
      <c r="T10" s="105">
        <f t="shared" ref="T10:T67" si="0">T9</f>
        <v>30</v>
      </c>
    </row>
    <row r="11" spans="1:20" ht="15.75">
      <c r="A11" s="118">
        <v>2</v>
      </c>
      <c r="B11" s="168"/>
      <c r="C11" s="169"/>
      <c r="D11" s="169"/>
      <c r="E11" s="170"/>
      <c r="F11" s="117"/>
      <c r="G11" s="118">
        <v>2</v>
      </c>
      <c r="H11" s="168"/>
      <c r="I11" s="169"/>
      <c r="J11" s="169"/>
      <c r="K11" s="170"/>
      <c r="L11" s="107"/>
      <c r="P11" s="115" t="s">
        <v>35</v>
      </c>
      <c r="Q11" s="105">
        <v>100</v>
      </c>
      <c r="S11" s="106">
        <f>B17</f>
        <v>0</v>
      </c>
      <c r="T11" s="105">
        <f t="shared" si="0"/>
        <v>30</v>
      </c>
    </row>
    <row r="12" spans="1:20" ht="16.5" thickBot="1">
      <c r="A12" s="119">
        <v>3</v>
      </c>
      <c r="B12" s="171"/>
      <c r="C12" s="172"/>
      <c r="D12" s="172"/>
      <c r="E12" s="173"/>
      <c r="F12" s="117"/>
      <c r="G12" s="119">
        <v>3</v>
      </c>
      <c r="H12" s="171"/>
      <c r="I12" s="172"/>
      <c r="J12" s="172"/>
      <c r="K12" s="173"/>
      <c r="L12" s="107"/>
      <c r="P12" s="115" t="s">
        <v>36</v>
      </c>
      <c r="Q12" s="105">
        <v>100</v>
      </c>
      <c r="S12" s="106">
        <f>B18</f>
        <v>0</v>
      </c>
      <c r="T12" s="105">
        <f t="shared" si="0"/>
        <v>30</v>
      </c>
    </row>
    <row r="13" spans="1:20" ht="16.5" thickTop="1">
      <c r="A13" s="107"/>
      <c r="B13" s="166" t="s">
        <v>40</v>
      </c>
      <c r="C13" s="166"/>
      <c r="D13" s="167" t="str">
        <f>IF(ISNA(VLOOKUP(C8,$P$8:$Q$15,2,0)), "", VLOOKUP(C8,$P$8:$Q$15,2,0))</f>
        <v/>
      </c>
      <c r="E13" s="167"/>
      <c r="F13" s="107"/>
      <c r="G13" s="107"/>
      <c r="H13" s="166" t="s">
        <v>40</v>
      </c>
      <c r="I13" s="166"/>
      <c r="J13" s="167" t="str">
        <f>IF(ISNA(VLOOKUP(I8,$P$8:$Q$15,2,0)), "", VLOOKUP(I8,$P$8:$Q$15,2,0))</f>
        <v/>
      </c>
      <c r="K13" s="167"/>
      <c r="L13" s="107"/>
      <c r="P13" s="115" t="s">
        <v>39</v>
      </c>
      <c r="Q13" s="105">
        <v>100</v>
      </c>
      <c r="S13" s="106">
        <f>B19</f>
        <v>0</v>
      </c>
      <c r="T13" s="105">
        <f t="shared" si="0"/>
        <v>30</v>
      </c>
    </row>
    <row r="14" spans="1:20" ht="16.5" thickBot="1">
      <c r="A14" s="107"/>
      <c r="B14" s="109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P14" s="115" t="s">
        <v>37</v>
      </c>
      <c r="Q14" s="105">
        <v>100</v>
      </c>
      <c r="S14" s="106">
        <f>B24</f>
        <v>0</v>
      </c>
      <c r="T14" s="105">
        <f t="shared" si="0"/>
        <v>30</v>
      </c>
    </row>
    <row r="15" spans="1:20" ht="16.5" thickTop="1">
      <c r="A15" s="158" t="s">
        <v>29</v>
      </c>
      <c r="B15" s="159"/>
      <c r="C15" s="160"/>
      <c r="D15" s="160"/>
      <c r="E15" s="161"/>
      <c r="F15" s="107"/>
      <c r="G15" s="158" t="s">
        <v>29</v>
      </c>
      <c r="H15" s="159"/>
      <c r="I15" s="160"/>
      <c r="J15" s="160"/>
      <c r="K15" s="161"/>
      <c r="L15" s="107"/>
      <c r="P15" s="115" t="s">
        <v>38</v>
      </c>
      <c r="Q15" s="105">
        <v>100</v>
      </c>
      <c r="S15" s="106">
        <f>B25</f>
        <v>0</v>
      </c>
      <c r="T15" s="105">
        <f t="shared" si="0"/>
        <v>30</v>
      </c>
    </row>
    <row r="16" spans="1:20" ht="15.75">
      <c r="A16" s="164" t="s">
        <v>30</v>
      </c>
      <c r="B16" s="165"/>
      <c r="C16" s="162"/>
      <c r="D16" s="162"/>
      <c r="E16" s="163"/>
      <c r="F16" s="107"/>
      <c r="G16" s="164" t="s">
        <v>30</v>
      </c>
      <c r="H16" s="165"/>
      <c r="I16" s="162"/>
      <c r="J16" s="162"/>
      <c r="K16" s="163"/>
      <c r="L16" s="107"/>
      <c r="S16" s="106">
        <f>B26</f>
        <v>0</v>
      </c>
      <c r="T16" s="105">
        <f t="shared" si="0"/>
        <v>30</v>
      </c>
    </row>
    <row r="17" spans="1:20" ht="15.75">
      <c r="A17" s="116">
        <v>1</v>
      </c>
      <c r="B17" s="168"/>
      <c r="C17" s="169"/>
      <c r="D17" s="169"/>
      <c r="E17" s="170"/>
      <c r="F17" s="117"/>
      <c r="G17" s="116">
        <v>1</v>
      </c>
      <c r="H17" s="168"/>
      <c r="I17" s="169"/>
      <c r="J17" s="169"/>
      <c r="K17" s="170"/>
      <c r="L17" s="107"/>
      <c r="S17" s="106">
        <f>B31</f>
        <v>0</v>
      </c>
      <c r="T17" s="105">
        <f t="shared" si="0"/>
        <v>30</v>
      </c>
    </row>
    <row r="18" spans="1:20" ht="15.75">
      <c r="A18" s="118">
        <v>2</v>
      </c>
      <c r="B18" s="168"/>
      <c r="C18" s="169"/>
      <c r="D18" s="169"/>
      <c r="E18" s="170"/>
      <c r="F18" s="117"/>
      <c r="G18" s="118">
        <v>2</v>
      </c>
      <c r="H18" s="168"/>
      <c r="I18" s="169"/>
      <c r="J18" s="169"/>
      <c r="K18" s="170"/>
      <c r="L18" s="107"/>
      <c r="S18" s="106">
        <f>B32</f>
        <v>0</v>
      </c>
      <c r="T18" s="105">
        <f t="shared" si="0"/>
        <v>30</v>
      </c>
    </row>
    <row r="19" spans="1:20" ht="16.5" thickBot="1">
      <c r="A19" s="119">
        <v>3</v>
      </c>
      <c r="B19" s="171"/>
      <c r="C19" s="172"/>
      <c r="D19" s="172"/>
      <c r="E19" s="173"/>
      <c r="F19" s="117"/>
      <c r="G19" s="119">
        <v>3</v>
      </c>
      <c r="H19" s="171"/>
      <c r="I19" s="172"/>
      <c r="J19" s="172"/>
      <c r="K19" s="173"/>
      <c r="L19" s="107"/>
      <c r="S19" s="106">
        <f>B33</f>
        <v>0</v>
      </c>
      <c r="T19" s="105">
        <f t="shared" si="0"/>
        <v>30</v>
      </c>
    </row>
    <row r="20" spans="1:20" ht="16.5" thickTop="1">
      <c r="A20" s="107"/>
      <c r="B20" s="166" t="s">
        <v>40</v>
      </c>
      <c r="C20" s="166"/>
      <c r="D20" s="167" t="str">
        <f>IF(ISNA(VLOOKUP(C15,$P$8:$Q$15,2,0)), "", VLOOKUP(C15,$P$8:$Q$15,2,0))</f>
        <v/>
      </c>
      <c r="E20" s="167"/>
      <c r="F20" s="107"/>
      <c r="G20" s="107"/>
      <c r="H20" s="166" t="s">
        <v>40</v>
      </c>
      <c r="I20" s="166"/>
      <c r="J20" s="167" t="str">
        <f>IF(ISNA(VLOOKUP(I15,$P$8:$Q$15,2,0)), "", VLOOKUP(I15,$P$8:$Q$15,2,0))</f>
        <v/>
      </c>
      <c r="K20" s="167"/>
      <c r="L20" s="107"/>
      <c r="S20" s="106">
        <f>B38</f>
        <v>0</v>
      </c>
      <c r="T20" s="105">
        <f t="shared" si="0"/>
        <v>30</v>
      </c>
    </row>
    <row r="21" spans="1:20" ht="16.5" thickBot="1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S21" s="106">
        <f>B39</f>
        <v>0</v>
      </c>
      <c r="T21" s="105">
        <f t="shared" si="0"/>
        <v>30</v>
      </c>
    </row>
    <row r="22" spans="1:20" ht="16.5" thickTop="1">
      <c r="A22" s="158" t="s">
        <v>29</v>
      </c>
      <c r="B22" s="159"/>
      <c r="C22" s="160"/>
      <c r="D22" s="160"/>
      <c r="E22" s="161"/>
      <c r="F22" s="107"/>
      <c r="G22" s="158" t="s">
        <v>29</v>
      </c>
      <c r="H22" s="159"/>
      <c r="I22" s="160"/>
      <c r="J22" s="160"/>
      <c r="K22" s="161"/>
      <c r="L22" s="107"/>
      <c r="S22" s="106">
        <f>B40</f>
        <v>0</v>
      </c>
      <c r="T22" s="105">
        <f t="shared" si="0"/>
        <v>30</v>
      </c>
    </row>
    <row r="23" spans="1:20" ht="15.75">
      <c r="A23" s="164" t="s">
        <v>30</v>
      </c>
      <c r="B23" s="165"/>
      <c r="C23" s="162"/>
      <c r="D23" s="162"/>
      <c r="E23" s="163"/>
      <c r="F23" s="107"/>
      <c r="G23" s="164" t="s">
        <v>30</v>
      </c>
      <c r="H23" s="165"/>
      <c r="I23" s="162"/>
      <c r="J23" s="162"/>
      <c r="K23" s="163"/>
      <c r="L23" s="107"/>
      <c r="S23" s="106">
        <f>B45</f>
        <v>0</v>
      </c>
      <c r="T23" s="105">
        <f t="shared" si="0"/>
        <v>30</v>
      </c>
    </row>
    <row r="24" spans="1:20" ht="15.75">
      <c r="A24" s="116">
        <v>1</v>
      </c>
      <c r="B24" s="168"/>
      <c r="C24" s="169"/>
      <c r="D24" s="169"/>
      <c r="E24" s="170"/>
      <c r="F24" s="117"/>
      <c r="G24" s="116">
        <v>1</v>
      </c>
      <c r="H24" s="168"/>
      <c r="I24" s="169"/>
      <c r="J24" s="169"/>
      <c r="K24" s="170"/>
      <c r="L24" s="107"/>
      <c r="S24" s="106">
        <f>B46</f>
        <v>0</v>
      </c>
      <c r="T24" s="105">
        <f t="shared" si="0"/>
        <v>30</v>
      </c>
    </row>
    <row r="25" spans="1:20" ht="15.75">
      <c r="A25" s="118">
        <v>2</v>
      </c>
      <c r="B25" s="168"/>
      <c r="C25" s="169"/>
      <c r="D25" s="169"/>
      <c r="E25" s="170"/>
      <c r="F25" s="117"/>
      <c r="G25" s="118">
        <v>2</v>
      </c>
      <c r="H25" s="168"/>
      <c r="I25" s="169"/>
      <c r="J25" s="169"/>
      <c r="K25" s="170"/>
      <c r="L25" s="107"/>
      <c r="S25" s="106">
        <f>B47</f>
        <v>0</v>
      </c>
      <c r="T25" s="105">
        <f t="shared" si="0"/>
        <v>30</v>
      </c>
    </row>
    <row r="26" spans="1:20" ht="16.5" thickBot="1">
      <c r="A26" s="119">
        <v>3</v>
      </c>
      <c r="B26" s="171"/>
      <c r="C26" s="172"/>
      <c r="D26" s="172"/>
      <c r="E26" s="173"/>
      <c r="F26" s="117"/>
      <c r="G26" s="119">
        <v>3</v>
      </c>
      <c r="H26" s="171"/>
      <c r="I26" s="172"/>
      <c r="J26" s="172"/>
      <c r="K26" s="173"/>
      <c r="L26" s="107"/>
      <c r="S26" s="106">
        <f>B52</f>
        <v>0</v>
      </c>
      <c r="T26" s="105">
        <f t="shared" si="0"/>
        <v>30</v>
      </c>
    </row>
    <row r="27" spans="1:20" ht="16.5" customHeight="1" thickTop="1">
      <c r="A27" s="107"/>
      <c r="B27" s="166" t="s">
        <v>40</v>
      </c>
      <c r="C27" s="166"/>
      <c r="D27" s="167" t="str">
        <f>IF(ISNA(VLOOKUP(C22,$P$8:$Q$15,2,0)), "", VLOOKUP(C22,$P$8:$Q$15,2,0))</f>
        <v/>
      </c>
      <c r="E27" s="167"/>
      <c r="F27" s="107"/>
      <c r="G27" s="107"/>
      <c r="H27" s="166" t="s">
        <v>40</v>
      </c>
      <c r="I27" s="166"/>
      <c r="J27" s="167" t="str">
        <f>IF(ISNA(VLOOKUP(I22,$P$8:$Q$15,2,0)), "", VLOOKUP(I22,$P$8:$Q$15,2,0))</f>
        <v/>
      </c>
      <c r="K27" s="167"/>
      <c r="L27" s="107"/>
      <c r="S27" s="106">
        <f>B53</f>
        <v>0</v>
      </c>
      <c r="T27" s="105">
        <f t="shared" si="0"/>
        <v>30</v>
      </c>
    </row>
    <row r="28" spans="1:20" ht="16.5" thickBot="1">
      <c r="A28" s="107"/>
      <c r="B28" s="109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S28" s="106">
        <f>B54</f>
        <v>0</v>
      </c>
      <c r="T28" s="105">
        <f t="shared" si="0"/>
        <v>30</v>
      </c>
    </row>
    <row r="29" spans="1:20" ht="16.5" thickTop="1">
      <c r="A29" s="158" t="s">
        <v>29</v>
      </c>
      <c r="B29" s="159"/>
      <c r="C29" s="160"/>
      <c r="D29" s="160"/>
      <c r="E29" s="161"/>
      <c r="F29" s="107"/>
      <c r="G29" s="158" t="s">
        <v>29</v>
      </c>
      <c r="H29" s="159"/>
      <c r="I29" s="160"/>
      <c r="J29" s="160"/>
      <c r="K29" s="161"/>
      <c r="L29" s="107"/>
      <c r="S29" s="106">
        <f>B60</f>
        <v>0</v>
      </c>
      <c r="T29" s="105">
        <f t="shared" si="0"/>
        <v>30</v>
      </c>
    </row>
    <row r="30" spans="1:20" ht="15.75">
      <c r="A30" s="164" t="s">
        <v>30</v>
      </c>
      <c r="B30" s="165"/>
      <c r="C30" s="162"/>
      <c r="D30" s="162"/>
      <c r="E30" s="163"/>
      <c r="F30" s="107"/>
      <c r="G30" s="164" t="s">
        <v>30</v>
      </c>
      <c r="H30" s="165"/>
      <c r="I30" s="162"/>
      <c r="J30" s="162"/>
      <c r="K30" s="163"/>
      <c r="L30" s="107"/>
      <c r="S30" s="106">
        <f>B61</f>
        <v>0</v>
      </c>
      <c r="T30" s="105">
        <f t="shared" si="0"/>
        <v>30</v>
      </c>
    </row>
    <row r="31" spans="1:20" ht="15.75">
      <c r="A31" s="116">
        <v>1</v>
      </c>
      <c r="B31" s="168"/>
      <c r="C31" s="169"/>
      <c r="D31" s="169"/>
      <c r="E31" s="170"/>
      <c r="F31" s="117"/>
      <c r="G31" s="116">
        <v>1</v>
      </c>
      <c r="H31" s="168"/>
      <c r="I31" s="169"/>
      <c r="J31" s="169"/>
      <c r="K31" s="170"/>
      <c r="L31" s="107"/>
      <c r="S31" s="106">
        <f>B62</f>
        <v>0</v>
      </c>
      <c r="T31" s="105">
        <f t="shared" si="0"/>
        <v>30</v>
      </c>
    </row>
    <row r="32" spans="1:20" ht="15.75">
      <c r="A32" s="118">
        <v>2</v>
      </c>
      <c r="B32" s="168"/>
      <c r="C32" s="169"/>
      <c r="D32" s="169"/>
      <c r="E32" s="170"/>
      <c r="F32" s="117"/>
      <c r="G32" s="118">
        <v>2</v>
      </c>
      <c r="H32" s="168"/>
      <c r="I32" s="169"/>
      <c r="J32" s="169"/>
      <c r="K32" s="170"/>
      <c r="L32" s="107"/>
      <c r="S32" s="106">
        <f>B67</f>
        <v>0</v>
      </c>
      <c r="T32" s="105">
        <f t="shared" si="0"/>
        <v>30</v>
      </c>
    </row>
    <row r="33" spans="1:20" ht="16.5" thickBot="1">
      <c r="A33" s="119">
        <v>3</v>
      </c>
      <c r="B33" s="171"/>
      <c r="C33" s="172"/>
      <c r="D33" s="172"/>
      <c r="E33" s="173"/>
      <c r="F33" s="117"/>
      <c r="G33" s="119">
        <v>3</v>
      </c>
      <c r="H33" s="171"/>
      <c r="I33" s="172"/>
      <c r="J33" s="172"/>
      <c r="K33" s="173"/>
      <c r="L33" s="107"/>
      <c r="S33" s="106">
        <f>B68</f>
        <v>0</v>
      </c>
      <c r="T33" s="105">
        <f t="shared" si="0"/>
        <v>30</v>
      </c>
    </row>
    <row r="34" spans="1:20" ht="16.5" thickTop="1">
      <c r="A34" s="107"/>
      <c r="B34" s="166" t="s">
        <v>40</v>
      </c>
      <c r="C34" s="166"/>
      <c r="D34" s="167" t="str">
        <f>IF(ISNA(VLOOKUP(C29,$P$8:$Q$15,2,0)), "", VLOOKUP(C29,$P$8:$Q$15,2,0))</f>
        <v/>
      </c>
      <c r="E34" s="167"/>
      <c r="F34" s="107"/>
      <c r="G34" s="107"/>
      <c r="H34" s="166" t="s">
        <v>40</v>
      </c>
      <c r="I34" s="166"/>
      <c r="J34" s="167" t="str">
        <f>IF(ISNA(VLOOKUP(I29,$P$8:$Q$15,2,0)), "", VLOOKUP(I29,$P$8:$Q$15,2,0))</f>
        <v/>
      </c>
      <c r="K34" s="167"/>
      <c r="L34" s="107"/>
      <c r="M34" s="174"/>
      <c r="N34" s="174"/>
      <c r="O34" s="174"/>
      <c r="P34" s="174"/>
      <c r="S34" s="106">
        <f>B69</f>
        <v>0</v>
      </c>
      <c r="T34" s="105">
        <f t="shared" si="0"/>
        <v>30</v>
      </c>
    </row>
    <row r="35" spans="1:20" ht="16.5" thickBot="1">
      <c r="A35" s="107"/>
      <c r="B35" s="109"/>
      <c r="C35" s="107"/>
      <c r="D35" s="107"/>
      <c r="E35" s="107"/>
      <c r="F35" s="107"/>
      <c r="G35" s="107"/>
      <c r="H35" s="107"/>
      <c r="I35" s="107"/>
      <c r="J35" s="107"/>
      <c r="K35" s="107"/>
      <c r="S35" s="106">
        <f>B74</f>
        <v>0</v>
      </c>
      <c r="T35" s="105">
        <f t="shared" si="0"/>
        <v>30</v>
      </c>
    </row>
    <row r="36" spans="1:20" ht="16.5" thickTop="1">
      <c r="A36" s="158" t="s">
        <v>29</v>
      </c>
      <c r="B36" s="159"/>
      <c r="C36" s="160"/>
      <c r="D36" s="160"/>
      <c r="E36" s="161"/>
      <c r="F36" s="107"/>
      <c r="G36" s="158" t="s">
        <v>29</v>
      </c>
      <c r="H36" s="159"/>
      <c r="I36" s="160"/>
      <c r="J36" s="160"/>
      <c r="K36" s="161"/>
      <c r="S36" s="106">
        <f>B75</f>
        <v>0</v>
      </c>
      <c r="T36" s="105">
        <f t="shared" si="0"/>
        <v>30</v>
      </c>
    </row>
    <row r="37" spans="1:20" ht="15.75">
      <c r="A37" s="164" t="s">
        <v>30</v>
      </c>
      <c r="B37" s="165"/>
      <c r="C37" s="162"/>
      <c r="D37" s="162"/>
      <c r="E37" s="163"/>
      <c r="F37" s="107"/>
      <c r="G37" s="164" t="s">
        <v>30</v>
      </c>
      <c r="H37" s="165"/>
      <c r="I37" s="162"/>
      <c r="J37" s="162"/>
      <c r="K37" s="163"/>
      <c r="S37" s="106">
        <f>B76</f>
        <v>0</v>
      </c>
      <c r="T37" s="105">
        <f t="shared" si="0"/>
        <v>30</v>
      </c>
    </row>
    <row r="38" spans="1:20" ht="15.75">
      <c r="A38" s="116">
        <v>1</v>
      </c>
      <c r="B38" s="168"/>
      <c r="C38" s="169"/>
      <c r="D38" s="169"/>
      <c r="E38" s="170"/>
      <c r="F38" s="117"/>
      <c r="G38" s="116">
        <v>1</v>
      </c>
      <c r="H38" s="168"/>
      <c r="I38" s="169"/>
      <c r="J38" s="169"/>
      <c r="K38" s="170"/>
      <c r="S38" s="106">
        <f>H10</f>
        <v>0</v>
      </c>
      <c r="T38" s="105">
        <f t="shared" si="0"/>
        <v>30</v>
      </c>
    </row>
    <row r="39" spans="1:20" ht="15.75">
      <c r="A39" s="118">
        <v>2</v>
      </c>
      <c r="B39" s="168"/>
      <c r="C39" s="169"/>
      <c r="D39" s="169"/>
      <c r="E39" s="170"/>
      <c r="F39" s="117"/>
      <c r="G39" s="118">
        <v>2</v>
      </c>
      <c r="H39" s="168"/>
      <c r="I39" s="169"/>
      <c r="J39" s="169"/>
      <c r="K39" s="170"/>
      <c r="S39" s="106">
        <f>H11</f>
        <v>0</v>
      </c>
      <c r="T39" s="105">
        <f t="shared" si="0"/>
        <v>30</v>
      </c>
    </row>
    <row r="40" spans="1:20" ht="16.5" thickBot="1">
      <c r="A40" s="119">
        <v>3</v>
      </c>
      <c r="B40" s="171"/>
      <c r="C40" s="172"/>
      <c r="D40" s="172"/>
      <c r="E40" s="173"/>
      <c r="F40" s="117"/>
      <c r="G40" s="119">
        <v>3</v>
      </c>
      <c r="H40" s="171"/>
      <c r="I40" s="172"/>
      <c r="J40" s="172"/>
      <c r="K40" s="173"/>
      <c r="S40" s="106">
        <f>H12</f>
        <v>0</v>
      </c>
      <c r="T40" s="105">
        <f t="shared" si="0"/>
        <v>30</v>
      </c>
    </row>
    <row r="41" spans="1:20" ht="16.5" thickTop="1">
      <c r="A41" s="107"/>
      <c r="B41" s="166" t="s">
        <v>40</v>
      </c>
      <c r="C41" s="166"/>
      <c r="D41" s="167" t="str">
        <f>IF(ISNA(VLOOKUP(C36,$P$8:$Q$15,2,0)), "", VLOOKUP(C36,$P$8:$Q$15,2,0))</f>
        <v/>
      </c>
      <c r="E41" s="167"/>
      <c r="F41" s="107"/>
      <c r="G41" s="107"/>
      <c r="H41" s="166" t="s">
        <v>40</v>
      </c>
      <c r="I41" s="166"/>
      <c r="J41" s="167" t="str">
        <f>IF(ISNA(VLOOKUP(I36,$P$8:$Q$15,2,0)), "", VLOOKUP(I36,$P$8:$Q$15,2,0))</f>
        <v/>
      </c>
      <c r="K41" s="167"/>
      <c r="S41" s="106">
        <f>H17</f>
        <v>0</v>
      </c>
      <c r="T41" s="105">
        <f t="shared" si="0"/>
        <v>30</v>
      </c>
    </row>
    <row r="42" spans="1:20" ht="16.5" thickBot="1">
      <c r="A42" s="107"/>
      <c r="B42" s="109"/>
      <c r="C42" s="107"/>
      <c r="D42" s="107"/>
      <c r="E42" s="107"/>
      <c r="F42" s="107"/>
      <c r="G42" s="107"/>
      <c r="H42" s="107"/>
      <c r="I42" s="107"/>
      <c r="J42" s="107"/>
      <c r="K42" s="107"/>
      <c r="S42" s="106">
        <f>H18</f>
        <v>0</v>
      </c>
      <c r="T42" s="105">
        <f t="shared" si="0"/>
        <v>30</v>
      </c>
    </row>
    <row r="43" spans="1:20" ht="16.5" thickTop="1">
      <c r="A43" s="158" t="s">
        <v>29</v>
      </c>
      <c r="B43" s="159"/>
      <c r="C43" s="160"/>
      <c r="D43" s="160"/>
      <c r="E43" s="161"/>
      <c r="F43" s="107"/>
      <c r="G43" s="158" t="s">
        <v>29</v>
      </c>
      <c r="H43" s="159"/>
      <c r="I43" s="160"/>
      <c r="J43" s="160"/>
      <c r="K43" s="161"/>
      <c r="S43" s="106">
        <f>H19</f>
        <v>0</v>
      </c>
      <c r="T43" s="105">
        <f t="shared" si="0"/>
        <v>30</v>
      </c>
    </row>
    <row r="44" spans="1:20" ht="15.75">
      <c r="A44" s="164" t="s">
        <v>30</v>
      </c>
      <c r="B44" s="165"/>
      <c r="C44" s="162"/>
      <c r="D44" s="162"/>
      <c r="E44" s="163"/>
      <c r="F44" s="107"/>
      <c r="G44" s="164" t="s">
        <v>30</v>
      </c>
      <c r="H44" s="165"/>
      <c r="I44" s="162"/>
      <c r="J44" s="162"/>
      <c r="K44" s="163"/>
      <c r="S44" s="106">
        <f>H24</f>
        <v>0</v>
      </c>
      <c r="T44" s="105">
        <f t="shared" si="0"/>
        <v>30</v>
      </c>
    </row>
    <row r="45" spans="1:20" ht="15.75">
      <c r="A45" s="116">
        <v>1</v>
      </c>
      <c r="B45" s="168"/>
      <c r="C45" s="169"/>
      <c r="D45" s="169"/>
      <c r="E45" s="170"/>
      <c r="F45" s="117"/>
      <c r="G45" s="116">
        <v>1</v>
      </c>
      <c r="H45" s="168"/>
      <c r="I45" s="169"/>
      <c r="J45" s="169"/>
      <c r="K45" s="170"/>
      <c r="S45" s="106">
        <f>H25</f>
        <v>0</v>
      </c>
      <c r="T45" s="105">
        <f t="shared" si="0"/>
        <v>30</v>
      </c>
    </row>
    <row r="46" spans="1:20" ht="15.75">
      <c r="A46" s="118">
        <v>2</v>
      </c>
      <c r="B46" s="168"/>
      <c r="C46" s="169"/>
      <c r="D46" s="169"/>
      <c r="E46" s="170"/>
      <c r="F46" s="117"/>
      <c r="G46" s="118">
        <v>2</v>
      </c>
      <c r="H46" s="168"/>
      <c r="I46" s="169"/>
      <c r="J46" s="169"/>
      <c r="K46" s="170"/>
      <c r="S46" s="106">
        <f>H26</f>
        <v>0</v>
      </c>
      <c r="T46" s="105">
        <f t="shared" si="0"/>
        <v>30</v>
      </c>
    </row>
    <row r="47" spans="1:20" ht="16.5" thickBot="1">
      <c r="A47" s="119">
        <v>3</v>
      </c>
      <c r="B47" s="171"/>
      <c r="C47" s="172"/>
      <c r="D47" s="172"/>
      <c r="E47" s="173"/>
      <c r="F47" s="117"/>
      <c r="G47" s="119">
        <v>3</v>
      </c>
      <c r="H47" s="171"/>
      <c r="I47" s="172"/>
      <c r="J47" s="172"/>
      <c r="K47" s="173"/>
      <c r="S47" s="106">
        <f>H31</f>
        <v>0</v>
      </c>
      <c r="T47" s="105">
        <f t="shared" si="0"/>
        <v>30</v>
      </c>
    </row>
    <row r="48" spans="1:20" ht="16.5" thickTop="1">
      <c r="A48" s="107"/>
      <c r="B48" s="166" t="s">
        <v>40</v>
      </c>
      <c r="C48" s="166"/>
      <c r="D48" s="167" t="str">
        <f>IF(ISNA(VLOOKUP(C43,$P$8:$Q$15,2,0)), "", VLOOKUP(C43,$P$8:$Q$15,2,0))</f>
        <v/>
      </c>
      <c r="E48" s="167"/>
      <c r="F48" s="107"/>
      <c r="G48" s="107"/>
      <c r="H48" s="166" t="s">
        <v>40</v>
      </c>
      <c r="I48" s="166"/>
      <c r="J48" s="167" t="str">
        <f>IF(ISNA(VLOOKUP(I43,$P$8:$Q$15,2,0)), "", VLOOKUP(I43,$P$8:$Q$15,2,0))</f>
        <v/>
      </c>
      <c r="K48" s="167"/>
      <c r="S48" s="106">
        <f>H32</f>
        <v>0</v>
      </c>
      <c r="T48" s="105">
        <f t="shared" si="0"/>
        <v>30</v>
      </c>
    </row>
    <row r="49" spans="1:20" ht="16.5" thickBot="1">
      <c r="A49" s="107"/>
      <c r="B49" s="109"/>
      <c r="C49" s="107"/>
      <c r="D49" s="107"/>
      <c r="E49" s="107"/>
      <c r="F49" s="107"/>
      <c r="G49" s="107"/>
      <c r="H49" s="107"/>
      <c r="I49" s="107"/>
      <c r="J49" s="107"/>
      <c r="K49" s="107"/>
      <c r="S49" s="106">
        <f>H33</f>
        <v>0</v>
      </c>
      <c r="T49" s="105">
        <f t="shared" si="0"/>
        <v>30</v>
      </c>
    </row>
    <row r="50" spans="1:20" ht="16.5" thickTop="1">
      <c r="A50" s="158" t="s">
        <v>29</v>
      </c>
      <c r="B50" s="159"/>
      <c r="C50" s="160"/>
      <c r="D50" s="160"/>
      <c r="E50" s="161"/>
      <c r="F50" s="107"/>
      <c r="G50" s="158" t="s">
        <v>29</v>
      </c>
      <c r="H50" s="159"/>
      <c r="I50" s="160"/>
      <c r="J50" s="160"/>
      <c r="K50" s="161"/>
      <c r="S50" s="106">
        <f>H38</f>
        <v>0</v>
      </c>
      <c r="T50" s="105">
        <f t="shared" si="0"/>
        <v>30</v>
      </c>
    </row>
    <row r="51" spans="1:20" ht="15.75">
      <c r="A51" s="164" t="s">
        <v>30</v>
      </c>
      <c r="B51" s="165"/>
      <c r="C51" s="162"/>
      <c r="D51" s="162"/>
      <c r="E51" s="163"/>
      <c r="F51" s="107"/>
      <c r="G51" s="164" t="s">
        <v>30</v>
      </c>
      <c r="H51" s="165"/>
      <c r="I51" s="162"/>
      <c r="J51" s="162"/>
      <c r="K51" s="163"/>
      <c r="S51" s="106">
        <f>H39</f>
        <v>0</v>
      </c>
      <c r="T51" s="105">
        <f t="shared" si="0"/>
        <v>30</v>
      </c>
    </row>
    <row r="52" spans="1:20" ht="15.75">
      <c r="A52" s="116">
        <v>1</v>
      </c>
      <c r="B52" s="168"/>
      <c r="C52" s="169"/>
      <c r="D52" s="169"/>
      <c r="E52" s="170"/>
      <c r="F52" s="117"/>
      <c r="G52" s="116">
        <v>1</v>
      </c>
      <c r="H52" s="168"/>
      <c r="I52" s="169"/>
      <c r="J52" s="169"/>
      <c r="K52" s="170"/>
      <c r="S52" s="106">
        <f>H40</f>
        <v>0</v>
      </c>
      <c r="T52" s="105">
        <f t="shared" si="0"/>
        <v>30</v>
      </c>
    </row>
    <row r="53" spans="1:20" ht="15.75">
      <c r="A53" s="118">
        <v>2</v>
      </c>
      <c r="B53" s="168"/>
      <c r="C53" s="169"/>
      <c r="D53" s="169"/>
      <c r="E53" s="170"/>
      <c r="F53" s="117"/>
      <c r="G53" s="118">
        <v>2</v>
      </c>
      <c r="H53" s="168"/>
      <c r="I53" s="169"/>
      <c r="J53" s="169"/>
      <c r="K53" s="170"/>
      <c r="S53" s="106">
        <f>H45</f>
        <v>0</v>
      </c>
      <c r="T53" s="105">
        <f t="shared" si="0"/>
        <v>30</v>
      </c>
    </row>
    <row r="54" spans="1:20" ht="16.5" thickBot="1">
      <c r="A54" s="119">
        <v>3</v>
      </c>
      <c r="B54" s="171"/>
      <c r="C54" s="172"/>
      <c r="D54" s="172"/>
      <c r="E54" s="173"/>
      <c r="F54" s="117"/>
      <c r="G54" s="119">
        <v>3</v>
      </c>
      <c r="H54" s="171"/>
      <c r="I54" s="172"/>
      <c r="J54" s="172"/>
      <c r="K54" s="173"/>
      <c r="S54" s="106">
        <f>H46</f>
        <v>0</v>
      </c>
      <c r="T54" s="105">
        <f t="shared" si="0"/>
        <v>30</v>
      </c>
    </row>
    <row r="55" spans="1:20" ht="16.5" thickTop="1">
      <c r="A55" s="107"/>
      <c r="B55" s="166" t="s">
        <v>40</v>
      </c>
      <c r="C55" s="166"/>
      <c r="D55" s="167" t="str">
        <f>IF(ISNA(VLOOKUP(C50,$P$8:$Q$15,2,0)), "", VLOOKUP(C50,$P$8:$Q$15,2,0))</f>
        <v/>
      </c>
      <c r="E55" s="167"/>
      <c r="F55" s="107"/>
      <c r="G55" s="107"/>
      <c r="H55" s="166" t="s">
        <v>40</v>
      </c>
      <c r="I55" s="166"/>
      <c r="J55" s="167" t="str">
        <f>IF(ISNA(VLOOKUP(I50,$P$8:$Q$15,2,0)), "", VLOOKUP(I50,$P$8:$Q$15,2,0))</f>
        <v/>
      </c>
      <c r="K55" s="167"/>
      <c r="S55" s="106">
        <f>H47</f>
        <v>0</v>
      </c>
      <c r="T55" s="105">
        <f t="shared" si="0"/>
        <v>30</v>
      </c>
    </row>
    <row r="56" spans="1:20" ht="15.75" hidden="1">
      <c r="A56" s="108" t="s">
        <v>0</v>
      </c>
      <c r="B56" s="109"/>
      <c r="C56" s="107"/>
      <c r="D56" s="193">
        <f>D5</f>
        <v>0</v>
      </c>
      <c r="E56" s="193"/>
      <c r="F56" s="193"/>
      <c r="G56" s="193"/>
      <c r="H56" s="193"/>
      <c r="I56" s="193"/>
      <c r="J56" s="193"/>
      <c r="K56" s="193"/>
      <c r="L56" s="107"/>
      <c r="S56" s="106">
        <f>H52</f>
        <v>0</v>
      </c>
      <c r="T56" s="105">
        <f t="shared" si="0"/>
        <v>30</v>
      </c>
    </row>
    <row r="57" spans="1:20" ht="13.5" hidden="1" thickBot="1">
      <c r="S57" s="106">
        <f>H53</f>
        <v>0</v>
      </c>
      <c r="T57" s="105">
        <f t="shared" si="0"/>
        <v>30</v>
      </c>
    </row>
    <row r="58" spans="1:20" ht="16.5" hidden="1" thickTop="1">
      <c r="A58" s="158" t="s">
        <v>29</v>
      </c>
      <c r="B58" s="159"/>
      <c r="C58" s="176"/>
      <c r="D58" s="176"/>
      <c r="E58" s="177"/>
      <c r="F58" s="107"/>
      <c r="G58" s="178" t="s">
        <v>29</v>
      </c>
      <c r="H58" s="179"/>
      <c r="I58" s="180"/>
      <c r="J58" s="180"/>
      <c r="K58" s="181"/>
      <c r="L58" s="107"/>
      <c r="S58" s="106">
        <f>H54</f>
        <v>0</v>
      </c>
      <c r="T58" s="105">
        <f t="shared" si="0"/>
        <v>30</v>
      </c>
    </row>
    <row r="59" spans="1:20" ht="15.75" hidden="1">
      <c r="A59" s="164" t="s">
        <v>30</v>
      </c>
      <c r="B59" s="165"/>
      <c r="C59" s="182"/>
      <c r="D59" s="182"/>
      <c r="E59" s="183"/>
      <c r="F59" s="107"/>
      <c r="G59" s="184" t="s">
        <v>30</v>
      </c>
      <c r="H59" s="165"/>
      <c r="I59" s="182"/>
      <c r="J59" s="182"/>
      <c r="K59" s="185"/>
      <c r="L59" s="107"/>
      <c r="S59" s="106">
        <f>H60</f>
        <v>0</v>
      </c>
      <c r="T59" s="105">
        <f t="shared" si="0"/>
        <v>30</v>
      </c>
    </row>
    <row r="60" spans="1:20" ht="15.75" hidden="1">
      <c r="A60" s="116">
        <v>1</v>
      </c>
      <c r="B60" s="186"/>
      <c r="C60" s="187"/>
      <c r="D60" s="187"/>
      <c r="E60" s="188"/>
      <c r="F60" s="117"/>
      <c r="G60" s="120">
        <v>1</v>
      </c>
      <c r="H60" s="186"/>
      <c r="I60" s="187"/>
      <c r="J60" s="187"/>
      <c r="K60" s="192"/>
      <c r="L60" s="107"/>
      <c r="S60" s="106">
        <f>H61</f>
        <v>0</v>
      </c>
      <c r="T60" s="105">
        <f t="shared" si="0"/>
        <v>30</v>
      </c>
    </row>
    <row r="61" spans="1:20" ht="15.75" hidden="1">
      <c r="A61" s="118">
        <v>2</v>
      </c>
      <c r="B61" s="186"/>
      <c r="C61" s="187"/>
      <c r="D61" s="187"/>
      <c r="E61" s="188"/>
      <c r="F61" s="117"/>
      <c r="G61" s="121">
        <v>2</v>
      </c>
      <c r="H61" s="186"/>
      <c r="I61" s="187"/>
      <c r="J61" s="187"/>
      <c r="K61" s="192"/>
      <c r="L61" s="107"/>
      <c r="S61" s="106">
        <f>H62</f>
        <v>0</v>
      </c>
      <c r="T61" s="105">
        <f t="shared" si="0"/>
        <v>30</v>
      </c>
    </row>
    <row r="62" spans="1:20" ht="16.5" hidden="1" thickBot="1">
      <c r="A62" s="119">
        <v>3</v>
      </c>
      <c r="B62" s="189"/>
      <c r="C62" s="190"/>
      <c r="D62" s="190"/>
      <c r="E62" s="191"/>
      <c r="F62" s="117"/>
      <c r="G62" s="121">
        <v>3</v>
      </c>
      <c r="H62" s="186"/>
      <c r="I62" s="187"/>
      <c r="J62" s="187"/>
      <c r="K62" s="192"/>
      <c r="L62" s="107"/>
      <c r="S62" s="106">
        <f>H67</f>
        <v>0</v>
      </c>
      <c r="T62" s="105">
        <f t="shared" si="0"/>
        <v>30</v>
      </c>
    </row>
    <row r="63" spans="1:20" ht="16.5" hidden="1" thickTop="1">
      <c r="A63" s="107"/>
      <c r="B63" s="166" t="s">
        <v>40</v>
      </c>
      <c r="C63" s="166"/>
      <c r="D63" s="167" t="str">
        <f>IF(ISNA(VLOOKUP(C58,$P$8:$Q$15,2,0)), "", VLOOKUP(C58,$P$8:$Q$15,2,0))</f>
        <v/>
      </c>
      <c r="E63" s="167"/>
      <c r="F63" s="107"/>
      <c r="G63" s="107"/>
      <c r="H63" s="194" t="s">
        <v>40</v>
      </c>
      <c r="I63" s="194"/>
      <c r="J63" s="175" t="str">
        <f>IF(ISNA(VLOOKUP(I58,$P$8:$Q$15,2,0)), "", VLOOKUP(I58,$P$8:$Q$15,2,0))</f>
        <v/>
      </c>
      <c r="K63" s="175"/>
      <c r="L63" s="107"/>
      <c r="S63" s="106">
        <f>H68</f>
        <v>0</v>
      </c>
      <c r="T63" s="105">
        <f t="shared" si="0"/>
        <v>30</v>
      </c>
    </row>
    <row r="64" spans="1:20" ht="16.5" hidden="1" thickBot="1">
      <c r="A64" s="107"/>
      <c r="B64" s="109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S64" s="106">
        <f>H69</f>
        <v>0</v>
      </c>
      <c r="T64" s="105">
        <f t="shared" si="0"/>
        <v>30</v>
      </c>
    </row>
    <row r="65" spans="1:20" ht="16.5" hidden="1" thickTop="1">
      <c r="A65" s="158" t="s">
        <v>29</v>
      </c>
      <c r="B65" s="159"/>
      <c r="C65" s="176"/>
      <c r="D65" s="176"/>
      <c r="E65" s="177"/>
      <c r="F65" s="107"/>
      <c r="G65" s="158" t="s">
        <v>29</v>
      </c>
      <c r="H65" s="159"/>
      <c r="I65" s="176"/>
      <c r="J65" s="176"/>
      <c r="K65" s="177"/>
      <c r="L65" s="107"/>
      <c r="S65" s="106">
        <f>H74</f>
        <v>0</v>
      </c>
      <c r="T65" s="105">
        <f t="shared" si="0"/>
        <v>30</v>
      </c>
    </row>
    <row r="66" spans="1:20" ht="15.75" hidden="1">
      <c r="A66" s="164" t="s">
        <v>30</v>
      </c>
      <c r="B66" s="165"/>
      <c r="C66" s="182"/>
      <c r="D66" s="182"/>
      <c r="E66" s="183"/>
      <c r="F66" s="107"/>
      <c r="G66" s="164" t="s">
        <v>30</v>
      </c>
      <c r="H66" s="165"/>
      <c r="I66" s="182"/>
      <c r="J66" s="182"/>
      <c r="K66" s="183"/>
      <c r="L66" s="107"/>
      <c r="S66" s="106">
        <f>H75</f>
        <v>0</v>
      </c>
      <c r="T66" s="105">
        <f t="shared" si="0"/>
        <v>30</v>
      </c>
    </row>
    <row r="67" spans="1:20" ht="15.75" hidden="1">
      <c r="A67" s="116">
        <v>1</v>
      </c>
      <c r="B67" s="186"/>
      <c r="C67" s="187"/>
      <c r="D67" s="187"/>
      <c r="E67" s="188"/>
      <c r="F67" s="117"/>
      <c r="G67" s="116">
        <v>1</v>
      </c>
      <c r="H67" s="186"/>
      <c r="I67" s="187"/>
      <c r="J67" s="187"/>
      <c r="K67" s="188"/>
      <c r="L67" s="107"/>
      <c r="S67" s="106">
        <f>H76</f>
        <v>0</v>
      </c>
      <c r="T67" s="105">
        <f t="shared" si="0"/>
        <v>30</v>
      </c>
    </row>
    <row r="68" spans="1:20" ht="15.75" hidden="1">
      <c r="A68" s="118">
        <v>2</v>
      </c>
      <c r="B68" s="186"/>
      <c r="C68" s="187"/>
      <c r="D68" s="187"/>
      <c r="E68" s="188"/>
      <c r="F68" s="117"/>
      <c r="G68" s="118">
        <v>2</v>
      </c>
      <c r="H68" s="186"/>
      <c r="I68" s="187"/>
      <c r="J68" s="187"/>
      <c r="K68" s="188"/>
      <c r="L68" s="107"/>
    </row>
    <row r="69" spans="1:20" ht="16.5" hidden="1" thickBot="1">
      <c r="A69" s="119">
        <v>3</v>
      </c>
      <c r="B69" s="189"/>
      <c r="C69" s="190"/>
      <c r="D69" s="190"/>
      <c r="E69" s="191"/>
      <c r="F69" s="117"/>
      <c r="G69" s="119">
        <v>3</v>
      </c>
      <c r="H69" s="189"/>
      <c r="I69" s="190"/>
      <c r="J69" s="190"/>
      <c r="K69" s="191"/>
      <c r="L69" s="107"/>
    </row>
    <row r="70" spans="1:20" ht="16.5" hidden="1" thickTop="1">
      <c r="A70" s="107"/>
      <c r="B70" s="166" t="s">
        <v>40</v>
      </c>
      <c r="C70" s="166"/>
      <c r="D70" s="167" t="str">
        <f>IF(ISNA(VLOOKUP(C65,$P$8:$Q$15,2,0)), "", VLOOKUP(C65,$P$8:$Q$15,2,0))</f>
        <v/>
      </c>
      <c r="E70" s="167"/>
      <c r="F70" s="107"/>
      <c r="G70" s="107"/>
      <c r="H70" s="166" t="s">
        <v>40</v>
      </c>
      <c r="I70" s="166"/>
      <c r="J70" s="167" t="str">
        <f>IF(ISNA(VLOOKUP(I65,$P$8:$Q$15,2,0)), "", VLOOKUP(I65,$P$8:$Q$15,2,0))</f>
        <v/>
      </c>
      <c r="K70" s="167"/>
      <c r="L70" s="107"/>
    </row>
    <row r="71" spans="1:20" ht="16.5" hidden="1" thickBot="1">
      <c r="A71" s="107"/>
      <c r="B71" s="109"/>
      <c r="C71" s="107"/>
      <c r="D71" s="107"/>
      <c r="E71" s="107"/>
      <c r="F71" s="107"/>
      <c r="G71" s="107"/>
      <c r="H71" s="107"/>
      <c r="I71" s="107"/>
      <c r="J71" s="107"/>
      <c r="K71" s="107"/>
      <c r="L71" s="107"/>
    </row>
    <row r="72" spans="1:20" ht="16.5" hidden="1" thickTop="1">
      <c r="A72" s="158" t="s">
        <v>29</v>
      </c>
      <c r="B72" s="159"/>
      <c r="C72" s="176"/>
      <c r="D72" s="176"/>
      <c r="E72" s="177"/>
      <c r="F72" s="107"/>
      <c r="G72" s="158" t="s">
        <v>29</v>
      </c>
      <c r="H72" s="159"/>
      <c r="I72" s="176"/>
      <c r="J72" s="176"/>
      <c r="K72" s="177"/>
      <c r="L72" s="107"/>
    </row>
    <row r="73" spans="1:20" ht="15.75" hidden="1">
      <c r="A73" s="164" t="s">
        <v>30</v>
      </c>
      <c r="B73" s="165"/>
      <c r="C73" s="182"/>
      <c r="D73" s="182"/>
      <c r="E73" s="183"/>
      <c r="F73" s="107"/>
      <c r="G73" s="164" t="s">
        <v>30</v>
      </c>
      <c r="H73" s="165"/>
      <c r="I73" s="182"/>
      <c r="J73" s="182"/>
      <c r="K73" s="183"/>
      <c r="L73" s="107"/>
    </row>
    <row r="74" spans="1:20" ht="15.75" hidden="1">
      <c r="A74" s="116">
        <v>1</v>
      </c>
      <c r="B74" s="186"/>
      <c r="C74" s="187"/>
      <c r="D74" s="187"/>
      <c r="E74" s="188"/>
      <c r="F74" s="117"/>
      <c r="G74" s="116">
        <v>1</v>
      </c>
      <c r="H74" s="186"/>
      <c r="I74" s="187"/>
      <c r="J74" s="187"/>
      <c r="K74" s="188"/>
      <c r="L74" s="107"/>
    </row>
    <row r="75" spans="1:20" ht="15.75" hidden="1">
      <c r="A75" s="118">
        <v>2</v>
      </c>
      <c r="B75" s="186"/>
      <c r="C75" s="187"/>
      <c r="D75" s="187"/>
      <c r="E75" s="188"/>
      <c r="F75" s="117"/>
      <c r="G75" s="118">
        <v>2</v>
      </c>
      <c r="H75" s="186"/>
      <c r="I75" s="187"/>
      <c r="J75" s="187"/>
      <c r="K75" s="188"/>
      <c r="L75" s="107"/>
    </row>
    <row r="76" spans="1:20" ht="16.5" hidden="1" thickBot="1">
      <c r="A76" s="119">
        <v>3</v>
      </c>
      <c r="B76" s="189"/>
      <c r="C76" s="190"/>
      <c r="D76" s="190"/>
      <c r="E76" s="191"/>
      <c r="F76" s="117"/>
      <c r="G76" s="119">
        <v>3</v>
      </c>
      <c r="H76" s="189"/>
      <c r="I76" s="190"/>
      <c r="J76" s="190"/>
      <c r="K76" s="191"/>
      <c r="L76" s="107"/>
    </row>
    <row r="77" spans="1:20" ht="16.5" hidden="1" customHeight="1" thickTop="1">
      <c r="A77" s="107"/>
      <c r="B77" s="166" t="s">
        <v>40</v>
      </c>
      <c r="C77" s="166"/>
      <c r="D77" s="167" t="str">
        <f>IF(ISNA(VLOOKUP(C72,$P$8:$Q$15,2,0)), "", VLOOKUP(C72,$P$8:$Q$15,2,0))</f>
        <v/>
      </c>
      <c r="E77" s="167"/>
      <c r="F77" s="107"/>
      <c r="G77" s="107"/>
      <c r="H77" s="166" t="s">
        <v>40</v>
      </c>
      <c r="I77" s="166"/>
      <c r="J77" s="167" t="str">
        <f>IF(ISNA(VLOOKUP(I72,$P$8:$Q$15,2,0)), "", VLOOKUP(I72,$P$8:$Q$15,2,0))</f>
        <v/>
      </c>
      <c r="K77" s="167"/>
      <c r="L77" s="107"/>
    </row>
    <row r="78" spans="1:20"/>
    <row r="79" spans="1:20"/>
    <row r="80" spans="1:20"/>
    <row r="81" spans="2:2"/>
    <row r="82" spans="2:2" ht="26.25">
      <c r="B82" s="122" t="s">
        <v>96</v>
      </c>
    </row>
    <row r="83" spans="2:2"/>
    <row r="84" spans="2:2"/>
    <row r="85" spans="2:2"/>
    <row r="86" spans="2:2"/>
    <row r="87" spans="2:2"/>
    <row r="88" spans="2:2"/>
    <row r="89" spans="2:2"/>
    <row r="90" spans="2:2"/>
    <row r="91" spans="2:2"/>
    <row r="92" spans="2:2"/>
    <row r="93" spans="2:2"/>
    <row r="94" spans="2:2"/>
    <row r="95" spans="2:2"/>
    <row r="96" spans="2:2"/>
    <row r="97"/>
    <row r="98"/>
    <row r="99"/>
    <row r="100"/>
    <row r="101"/>
    <row r="102"/>
    <row r="103"/>
    <row r="104"/>
    <row r="105"/>
  </sheetData>
  <sheetProtection algorithmName="SHA-512" hashValue="npG1aKOhxvmG5tZ9N9LOE++a0bAKngMHHU0ujfdblGisjQgJM8aWNsrX1qhwogoNvJaQiotCITnb2MUc08W+5A==" saltValue="VYXQUkzvQGZmBssWICQDFg==" spinCount="100000" sheet="1" objects="1" scenarios="1"/>
  <mergeCells count="186">
    <mergeCell ref="B74:E74"/>
    <mergeCell ref="B75:E75"/>
    <mergeCell ref="B76:E76"/>
    <mergeCell ref="H74:K74"/>
    <mergeCell ref="H75:K75"/>
    <mergeCell ref="H76:K76"/>
    <mergeCell ref="B67:E67"/>
    <mergeCell ref="B68:E68"/>
    <mergeCell ref="B69:E69"/>
    <mergeCell ref="H67:K67"/>
    <mergeCell ref="H68:K68"/>
    <mergeCell ref="H69:K69"/>
    <mergeCell ref="B52:E52"/>
    <mergeCell ref="B53:E53"/>
    <mergeCell ref="H52:K52"/>
    <mergeCell ref="H53:K53"/>
    <mergeCell ref="A51:B51"/>
    <mergeCell ref="C51:E51"/>
    <mergeCell ref="G51:H51"/>
    <mergeCell ref="I51:K51"/>
    <mergeCell ref="B55:C55"/>
    <mergeCell ref="D55:E55"/>
    <mergeCell ref="H55:I55"/>
    <mergeCell ref="J55:K55"/>
    <mergeCell ref="B54:E54"/>
    <mergeCell ref="H54:K54"/>
    <mergeCell ref="B40:E40"/>
    <mergeCell ref="H38:K38"/>
    <mergeCell ref="H39:K39"/>
    <mergeCell ref="H40:K40"/>
    <mergeCell ref="B45:E45"/>
    <mergeCell ref="B46:E46"/>
    <mergeCell ref="H25:K25"/>
    <mergeCell ref="H26:K26"/>
    <mergeCell ref="B31:E31"/>
    <mergeCell ref="B32:E32"/>
    <mergeCell ref="B33:E33"/>
    <mergeCell ref="H31:K31"/>
    <mergeCell ref="H32:K32"/>
    <mergeCell ref="H33:K33"/>
    <mergeCell ref="A37:B37"/>
    <mergeCell ref="C37:E37"/>
    <mergeCell ref="G37:H37"/>
    <mergeCell ref="I37:K37"/>
    <mergeCell ref="B41:C41"/>
    <mergeCell ref="D41:E41"/>
    <mergeCell ref="H41:I41"/>
    <mergeCell ref="J41:K41"/>
    <mergeCell ref="B38:E38"/>
    <mergeCell ref="B39:E39"/>
    <mergeCell ref="B18:E18"/>
    <mergeCell ref="B19:E19"/>
    <mergeCell ref="H17:K17"/>
    <mergeCell ref="H18:K18"/>
    <mergeCell ref="H19:K19"/>
    <mergeCell ref="B24:E24"/>
    <mergeCell ref="H24:K24"/>
    <mergeCell ref="B12:E12"/>
    <mergeCell ref="H10:K10"/>
    <mergeCell ref="H11:K11"/>
    <mergeCell ref="H12:K12"/>
    <mergeCell ref="B17:E17"/>
    <mergeCell ref="B20:C20"/>
    <mergeCell ref="D20:E20"/>
    <mergeCell ref="H20:I20"/>
    <mergeCell ref="J20:K20"/>
    <mergeCell ref="A22:B22"/>
    <mergeCell ref="C22:E22"/>
    <mergeCell ref="G22:H22"/>
    <mergeCell ref="I22:K22"/>
    <mergeCell ref="A15:B15"/>
    <mergeCell ref="C15:E15"/>
    <mergeCell ref="G15:H15"/>
    <mergeCell ref="A16:B16"/>
    <mergeCell ref="B77:C77"/>
    <mergeCell ref="D77:E77"/>
    <mergeCell ref="H77:I77"/>
    <mergeCell ref="J77:K77"/>
    <mergeCell ref="D56:K56"/>
    <mergeCell ref="A72:B72"/>
    <mergeCell ref="C72:E72"/>
    <mergeCell ref="G72:H72"/>
    <mergeCell ref="I72:K72"/>
    <mergeCell ref="A73:B73"/>
    <mergeCell ref="C73:E73"/>
    <mergeCell ref="G73:H73"/>
    <mergeCell ref="I73:K73"/>
    <mergeCell ref="A66:B66"/>
    <mergeCell ref="C66:E66"/>
    <mergeCell ref="G66:H66"/>
    <mergeCell ref="I66:K66"/>
    <mergeCell ref="B70:C70"/>
    <mergeCell ref="D70:E70"/>
    <mergeCell ref="H70:I70"/>
    <mergeCell ref="J70:K70"/>
    <mergeCell ref="B63:C63"/>
    <mergeCell ref="D63:E63"/>
    <mergeCell ref="H63:I63"/>
    <mergeCell ref="J63:K63"/>
    <mergeCell ref="A65:B65"/>
    <mergeCell ref="C65:E65"/>
    <mergeCell ref="G65:H65"/>
    <mergeCell ref="I65:K65"/>
    <mergeCell ref="A58:B58"/>
    <mergeCell ref="C58:E58"/>
    <mergeCell ref="G58:H58"/>
    <mergeCell ref="I58:K58"/>
    <mergeCell ref="A59:B59"/>
    <mergeCell ref="C59:E59"/>
    <mergeCell ref="G59:H59"/>
    <mergeCell ref="I59:K59"/>
    <mergeCell ref="B60:E60"/>
    <mergeCell ref="B61:E61"/>
    <mergeCell ref="B62:E62"/>
    <mergeCell ref="H60:K60"/>
    <mergeCell ref="H61:K61"/>
    <mergeCell ref="H62:K62"/>
    <mergeCell ref="B48:C48"/>
    <mergeCell ref="D48:E48"/>
    <mergeCell ref="H48:I48"/>
    <mergeCell ref="J48:K48"/>
    <mergeCell ref="A50:B50"/>
    <mergeCell ref="C50:E50"/>
    <mergeCell ref="G50:H50"/>
    <mergeCell ref="I50:K50"/>
    <mergeCell ref="A43:B43"/>
    <mergeCell ref="C43:E43"/>
    <mergeCell ref="G43:H43"/>
    <mergeCell ref="I43:K43"/>
    <mergeCell ref="A44:B44"/>
    <mergeCell ref="C44:E44"/>
    <mergeCell ref="G44:H44"/>
    <mergeCell ref="I44:K44"/>
    <mergeCell ref="B47:E47"/>
    <mergeCell ref="H45:K45"/>
    <mergeCell ref="H46:K46"/>
    <mergeCell ref="H47:K47"/>
    <mergeCell ref="B34:C34"/>
    <mergeCell ref="D34:E34"/>
    <mergeCell ref="H34:I34"/>
    <mergeCell ref="J34:K34"/>
    <mergeCell ref="M34:P34"/>
    <mergeCell ref="A36:B36"/>
    <mergeCell ref="C36:E36"/>
    <mergeCell ref="G36:H36"/>
    <mergeCell ref="I36:K36"/>
    <mergeCell ref="A29:B29"/>
    <mergeCell ref="C29:E29"/>
    <mergeCell ref="G29:H29"/>
    <mergeCell ref="I29:K29"/>
    <mergeCell ref="A30:B30"/>
    <mergeCell ref="C30:E30"/>
    <mergeCell ref="G30:H30"/>
    <mergeCell ref="I30:K30"/>
    <mergeCell ref="A23:B23"/>
    <mergeCell ref="C23:E23"/>
    <mergeCell ref="G23:H23"/>
    <mergeCell ref="I23:K23"/>
    <mergeCell ref="B27:C27"/>
    <mergeCell ref="D27:E27"/>
    <mergeCell ref="H27:I27"/>
    <mergeCell ref="J27:K27"/>
    <mergeCell ref="B25:E25"/>
    <mergeCell ref="B26:E26"/>
    <mergeCell ref="C16:E16"/>
    <mergeCell ref="G16:H16"/>
    <mergeCell ref="I16:K16"/>
    <mergeCell ref="A9:B9"/>
    <mergeCell ref="C9:E9"/>
    <mergeCell ref="G9:H9"/>
    <mergeCell ref="I9:K9"/>
    <mergeCell ref="B13:C13"/>
    <mergeCell ref="D13:E13"/>
    <mergeCell ref="H13:I13"/>
    <mergeCell ref="J13:K13"/>
    <mergeCell ref="B10:E10"/>
    <mergeCell ref="B11:E11"/>
    <mergeCell ref="J4:K4"/>
    <mergeCell ref="A1:K1"/>
    <mergeCell ref="A3:K3"/>
    <mergeCell ref="D5:K5"/>
    <mergeCell ref="A8:B8"/>
    <mergeCell ref="C8:E8"/>
    <mergeCell ref="G8:H8"/>
    <mergeCell ref="I8:K8"/>
    <mergeCell ref="I15:K15"/>
  </mergeCells>
  <dataValidations count="1">
    <dataValidation type="list" allowBlank="1" showInputMessage="1" showErrorMessage="1" sqref="C8:E8 C43:E43 I43:K43 I8:K8 C72:E72 I72:K72 C22:E22 I22:K22 C29:E29 I29:K29 C36:E36 I36:K36 C50:E50 I50:K50 C58:E58 I58:K58 C65:E65 I65:K65 C15:E15 I15:K15" xr:uid="{00000000-0002-0000-0200-000000000000}">
      <formula1>$P$8:$P$15</formula1>
    </dataValidation>
  </dataValidations>
  <printOptions horizontalCentered="1"/>
  <pageMargins left="0.23622047244094491" right="0.23622047244094491" top="0.27" bottom="0.2" header="0.2" footer="0.22"/>
  <pageSetup paperSize="9" scale="95" orientation="portrait" r:id="rId1"/>
  <headerFooter alignWithMargins="0"/>
  <rowBreaks count="1" manualBreakCount="1">
    <brk id="55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'1 Form A'!$B$11:$B$60</xm:f>
          </x14:formula1>
          <xm:sqref>U9 B10:B12 H10:H12 B17:B19 H17:H19 B24:B26 H24:H26 B31:B33 H31:H33 B38:B40 H38:H40 B45:B47 H45:H47 B52:B54 H52:H54 B60:B62 H60:H62 B67:B69 H67:H69 B74:B76 H74:H76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J45"/>
  <sheetViews>
    <sheetView showGridLines="0" zoomScale="70" zoomScaleNormal="70" workbookViewId="0">
      <selection activeCell="F4" sqref="F4"/>
    </sheetView>
  </sheetViews>
  <sheetFormatPr defaultColWidth="0" defaultRowHeight="29.25" customHeight="1" zeroHeight="1"/>
  <cols>
    <col min="1" max="1" width="9.140625" style="1" customWidth="1"/>
    <col min="2" max="2" width="37.7109375" style="1" customWidth="1"/>
    <col min="3" max="3" width="12.5703125" style="1" bestFit="1" customWidth="1"/>
    <col min="4" max="4" width="23.7109375" style="1" bestFit="1" customWidth="1"/>
    <col min="5" max="8" width="22.28515625" style="1" customWidth="1"/>
    <col min="9" max="9" width="24.7109375" style="1" bestFit="1" customWidth="1"/>
    <col min="10" max="10" width="9.140625" style="1" customWidth="1"/>
    <col min="11" max="16384" width="9.140625" style="1" hidden="1"/>
  </cols>
  <sheetData>
    <row r="1" spans="1:9" ht="29.25" customHeight="1">
      <c r="A1" s="195" t="s">
        <v>83</v>
      </c>
      <c r="B1" s="195"/>
      <c r="C1" s="195"/>
      <c r="D1" s="195"/>
      <c r="E1" s="195"/>
      <c r="F1" s="195"/>
      <c r="G1" s="195"/>
      <c r="H1" s="195"/>
      <c r="I1" s="195"/>
    </row>
    <row r="2" spans="1:9" ht="29.25" customHeight="1">
      <c r="A2" s="6"/>
      <c r="B2" s="6"/>
      <c r="C2" s="6"/>
      <c r="D2" s="6"/>
      <c r="E2" s="6"/>
      <c r="F2" s="6"/>
      <c r="G2" s="6"/>
      <c r="H2" s="6"/>
      <c r="I2" s="6"/>
    </row>
    <row r="3" spans="1:9" ht="29.25" customHeight="1">
      <c r="A3" s="2" t="s">
        <v>75</v>
      </c>
      <c r="B3" s="2" t="s">
        <v>76</v>
      </c>
      <c r="C3" s="2" t="s">
        <v>3</v>
      </c>
      <c r="D3" s="2" t="s">
        <v>77</v>
      </c>
      <c r="E3" s="2" t="s">
        <v>78</v>
      </c>
      <c r="F3" s="2" t="s">
        <v>79</v>
      </c>
      <c r="G3" s="2" t="s">
        <v>80</v>
      </c>
      <c r="H3" s="2" t="s">
        <v>81</v>
      </c>
      <c r="I3" s="2" t="s">
        <v>82</v>
      </c>
    </row>
    <row r="4" spans="1:9" ht="29.25" customHeight="1">
      <c r="A4" s="3"/>
      <c r="B4" s="3"/>
      <c r="C4" s="3"/>
      <c r="D4" s="3"/>
      <c r="E4" s="3"/>
      <c r="F4" s="4"/>
      <c r="G4" s="4"/>
      <c r="H4" s="4"/>
      <c r="I4" s="5"/>
    </row>
    <row r="5" spans="1:9" ht="29.25" customHeight="1">
      <c r="A5" s="3"/>
      <c r="B5" s="3"/>
      <c r="C5" s="3"/>
      <c r="D5" s="3"/>
      <c r="E5" s="3"/>
      <c r="F5" s="4"/>
      <c r="G5" s="4"/>
      <c r="H5" s="4"/>
      <c r="I5" s="5"/>
    </row>
    <row r="6" spans="1:9" ht="29.25" customHeight="1">
      <c r="A6" s="3"/>
      <c r="B6" s="3"/>
      <c r="C6" s="3"/>
      <c r="D6" s="3"/>
      <c r="E6" s="3"/>
      <c r="F6" s="4"/>
      <c r="G6" s="4"/>
      <c r="H6" s="4"/>
      <c r="I6" s="5"/>
    </row>
    <row r="7" spans="1:9" ht="29.25" customHeight="1">
      <c r="A7" s="3"/>
      <c r="B7" s="3"/>
      <c r="C7" s="3"/>
      <c r="D7" s="3"/>
      <c r="E7" s="3"/>
      <c r="F7" s="4"/>
      <c r="G7" s="4"/>
      <c r="H7" s="4"/>
      <c r="I7" s="5"/>
    </row>
    <row r="8" spans="1:9" ht="29.25" customHeight="1">
      <c r="A8" s="3"/>
      <c r="B8" s="3"/>
      <c r="C8" s="3"/>
      <c r="D8" s="3"/>
      <c r="E8" s="3"/>
      <c r="F8" s="4"/>
      <c r="G8" s="4"/>
      <c r="H8" s="4"/>
      <c r="I8" s="5"/>
    </row>
    <row r="9" spans="1:9" ht="29.25" customHeight="1">
      <c r="A9" s="3"/>
      <c r="B9" s="3"/>
      <c r="C9" s="3"/>
      <c r="D9" s="3"/>
      <c r="E9" s="3"/>
      <c r="F9" s="4"/>
      <c r="G9" s="4"/>
      <c r="H9" s="4"/>
      <c r="I9" s="5"/>
    </row>
    <row r="10" spans="1:9" ht="29.25" customHeight="1">
      <c r="A10" s="3"/>
      <c r="B10" s="3"/>
      <c r="C10" s="3"/>
      <c r="D10" s="3"/>
      <c r="E10" s="3"/>
      <c r="F10" s="4"/>
      <c r="G10" s="4"/>
      <c r="H10" s="4"/>
      <c r="I10" s="5"/>
    </row>
    <row r="11" spans="1:9" ht="29.25" customHeight="1">
      <c r="A11" s="3"/>
      <c r="B11" s="3"/>
      <c r="C11" s="3"/>
      <c r="D11" s="3"/>
      <c r="E11" s="3"/>
      <c r="F11" s="4"/>
      <c r="G11" s="4"/>
      <c r="H11" s="4"/>
      <c r="I11" s="5"/>
    </row>
    <row r="12" spans="1:9" ht="29.25" customHeight="1">
      <c r="A12" s="3"/>
      <c r="B12" s="3"/>
      <c r="C12" s="3"/>
      <c r="D12" s="3"/>
      <c r="E12" s="3"/>
      <c r="F12" s="4"/>
      <c r="G12" s="4"/>
      <c r="H12" s="4"/>
      <c r="I12" s="5"/>
    </row>
    <row r="13" spans="1:9" ht="29.25" customHeight="1">
      <c r="A13" s="3"/>
      <c r="B13" s="3"/>
      <c r="C13" s="3"/>
      <c r="D13" s="3"/>
      <c r="E13" s="3"/>
      <c r="F13" s="4"/>
      <c r="G13" s="4"/>
      <c r="H13" s="4"/>
      <c r="I13" s="5"/>
    </row>
    <row r="14" spans="1:9" ht="29.25" customHeight="1">
      <c r="A14" s="3"/>
      <c r="B14" s="3"/>
      <c r="C14" s="3"/>
      <c r="D14" s="3"/>
      <c r="E14" s="3"/>
      <c r="F14" s="4"/>
      <c r="G14" s="4"/>
      <c r="H14" s="4"/>
      <c r="I14" s="5"/>
    </row>
    <row r="15" spans="1:9" ht="29.25" customHeight="1">
      <c r="A15" s="3"/>
      <c r="B15" s="3"/>
      <c r="C15" s="3"/>
      <c r="D15" s="3"/>
      <c r="E15" s="3"/>
      <c r="F15" s="4"/>
      <c r="G15" s="4"/>
      <c r="H15" s="4"/>
      <c r="I15" s="5"/>
    </row>
    <row r="16" spans="1:9" ht="29.25" customHeight="1">
      <c r="A16" s="3"/>
      <c r="B16" s="3"/>
      <c r="C16" s="3"/>
      <c r="D16" s="3"/>
      <c r="E16" s="3"/>
      <c r="F16" s="4"/>
      <c r="G16" s="4"/>
      <c r="H16" s="4"/>
      <c r="I16" s="5"/>
    </row>
    <row r="17" spans="1:9" ht="29.25" customHeight="1">
      <c r="A17" s="3"/>
      <c r="B17" s="3"/>
      <c r="C17" s="3"/>
      <c r="D17" s="3"/>
      <c r="E17" s="3"/>
      <c r="F17" s="4"/>
      <c r="G17" s="4"/>
      <c r="H17" s="4"/>
      <c r="I17" s="5"/>
    </row>
    <row r="18" spans="1:9" ht="29.25" customHeight="1">
      <c r="A18" s="3"/>
      <c r="B18" s="3"/>
      <c r="C18" s="3"/>
      <c r="D18" s="3"/>
      <c r="E18" s="3"/>
      <c r="F18" s="4"/>
      <c r="G18" s="4"/>
      <c r="H18" s="4"/>
      <c r="I18" s="5"/>
    </row>
    <row r="19" spans="1:9" ht="29.25" customHeight="1">
      <c r="A19" s="3"/>
      <c r="B19" s="3"/>
      <c r="C19" s="3"/>
      <c r="D19" s="3"/>
      <c r="E19" s="3"/>
      <c r="F19" s="4"/>
      <c r="G19" s="4"/>
      <c r="H19" s="4"/>
      <c r="I19" s="5"/>
    </row>
    <row r="20" spans="1:9" ht="29.25" customHeight="1">
      <c r="A20" s="3"/>
      <c r="B20" s="3"/>
      <c r="C20" s="3"/>
      <c r="D20" s="3"/>
      <c r="E20" s="3"/>
      <c r="F20" s="4"/>
      <c r="G20" s="4"/>
      <c r="H20" s="4"/>
      <c r="I20" s="5"/>
    </row>
    <row r="21" spans="1:9" ht="29.25" customHeight="1">
      <c r="A21" s="3"/>
      <c r="B21" s="3"/>
      <c r="C21" s="3"/>
      <c r="D21" s="3"/>
      <c r="E21" s="3"/>
      <c r="F21" s="4"/>
      <c r="G21" s="4"/>
      <c r="H21" s="4"/>
      <c r="I21" s="5"/>
    </row>
    <row r="22" spans="1:9" ht="29.25" customHeight="1">
      <c r="A22" s="3"/>
      <c r="B22" s="3"/>
      <c r="C22" s="3"/>
      <c r="D22" s="3"/>
      <c r="E22" s="3"/>
      <c r="F22" s="4"/>
      <c r="G22" s="4"/>
      <c r="H22" s="4"/>
      <c r="I22" s="5"/>
    </row>
    <row r="23" spans="1:9" ht="29.25" customHeight="1">
      <c r="A23" s="3"/>
      <c r="B23" s="3"/>
      <c r="C23" s="3"/>
      <c r="D23" s="3"/>
      <c r="E23" s="3"/>
      <c r="F23" s="4"/>
      <c r="G23" s="4"/>
      <c r="H23" s="4"/>
      <c r="I23" s="5"/>
    </row>
    <row r="24" spans="1:9" ht="29.25" customHeight="1">
      <c r="A24" s="3"/>
      <c r="B24" s="3"/>
      <c r="C24" s="3"/>
      <c r="D24" s="3"/>
      <c r="E24" s="3"/>
      <c r="F24" s="4"/>
      <c r="G24" s="4"/>
      <c r="H24" s="4"/>
      <c r="I24" s="5"/>
    </row>
    <row r="25" spans="1:9" ht="29.25" customHeight="1">
      <c r="A25" s="3"/>
      <c r="B25" s="3"/>
      <c r="C25" s="3"/>
      <c r="D25" s="3"/>
      <c r="E25" s="3"/>
      <c r="F25" s="4"/>
      <c r="G25" s="4"/>
      <c r="H25" s="4"/>
      <c r="I25" s="5"/>
    </row>
    <row r="26" spans="1:9" ht="29.25" customHeight="1">
      <c r="A26" s="3"/>
      <c r="B26" s="3"/>
      <c r="C26" s="3"/>
      <c r="D26" s="3"/>
      <c r="E26" s="3"/>
      <c r="F26" s="4"/>
      <c r="G26" s="4"/>
      <c r="H26" s="4"/>
      <c r="I26" s="5"/>
    </row>
    <row r="27" spans="1:9" ht="29.25" customHeight="1">
      <c r="A27" s="3"/>
      <c r="B27" s="3"/>
      <c r="C27" s="3"/>
      <c r="D27" s="3"/>
      <c r="E27" s="3"/>
      <c r="F27" s="4"/>
      <c r="G27" s="4"/>
      <c r="H27" s="4"/>
      <c r="I27" s="5"/>
    </row>
    <row r="28" spans="1:9" ht="29.25" customHeight="1">
      <c r="A28" s="3"/>
      <c r="B28" s="3"/>
      <c r="C28" s="3"/>
      <c r="D28" s="3"/>
      <c r="E28" s="3"/>
      <c r="F28" s="4"/>
      <c r="G28" s="4"/>
      <c r="H28" s="4"/>
      <c r="I28" s="5"/>
    </row>
    <row r="29" spans="1:9" ht="29.25" customHeight="1">
      <c r="A29" s="3"/>
      <c r="B29" s="3"/>
      <c r="C29" s="3"/>
      <c r="D29" s="3"/>
      <c r="E29" s="3"/>
      <c r="F29" s="4"/>
      <c r="G29" s="4"/>
      <c r="H29" s="4"/>
      <c r="I29" s="5"/>
    </row>
    <row r="30" spans="1:9" ht="29.25" customHeight="1">
      <c r="A30" s="3"/>
      <c r="B30" s="3"/>
      <c r="C30" s="3"/>
      <c r="D30" s="3"/>
      <c r="E30" s="3"/>
      <c r="F30" s="4"/>
      <c r="G30" s="4"/>
      <c r="H30" s="4"/>
      <c r="I30" s="5"/>
    </row>
    <row r="31" spans="1:9" ht="29.25" customHeight="1">
      <c r="A31" s="3"/>
      <c r="B31" s="3"/>
      <c r="C31" s="3"/>
      <c r="D31" s="3"/>
      <c r="E31" s="3"/>
      <c r="F31" s="4"/>
      <c r="G31" s="4"/>
      <c r="H31" s="4"/>
      <c r="I31" s="5"/>
    </row>
    <row r="32" spans="1:9" ht="29.25" customHeight="1">
      <c r="A32" s="3"/>
      <c r="B32" s="3"/>
      <c r="C32" s="3"/>
      <c r="D32" s="3"/>
      <c r="E32" s="3"/>
      <c r="F32" s="4"/>
      <c r="G32" s="4"/>
      <c r="H32" s="4"/>
      <c r="I32" s="5"/>
    </row>
    <row r="33" spans="1:9" ht="29.25" customHeight="1">
      <c r="A33" s="3"/>
      <c r="B33" s="3"/>
      <c r="C33" s="3"/>
      <c r="D33" s="3"/>
      <c r="E33" s="3"/>
      <c r="F33" s="4"/>
      <c r="G33" s="4"/>
      <c r="H33" s="4"/>
      <c r="I33" s="5"/>
    </row>
    <row r="34" spans="1:9" ht="29.25" customHeight="1">
      <c r="A34" s="3"/>
      <c r="B34" s="3"/>
      <c r="C34" s="3"/>
      <c r="D34" s="3"/>
      <c r="E34" s="3"/>
      <c r="F34" s="4"/>
      <c r="G34" s="4"/>
      <c r="H34" s="4"/>
      <c r="I34" s="5"/>
    </row>
    <row r="35" spans="1:9" ht="29.25" customHeight="1">
      <c r="A35" s="3"/>
      <c r="B35" s="3"/>
      <c r="C35" s="3"/>
      <c r="D35" s="3"/>
      <c r="E35" s="3"/>
      <c r="F35" s="4"/>
      <c r="G35" s="4"/>
      <c r="H35" s="4"/>
      <c r="I35" s="5"/>
    </row>
    <row r="36" spans="1:9" ht="29.25" customHeight="1">
      <c r="A36" s="3"/>
      <c r="B36" s="3"/>
      <c r="C36" s="3"/>
      <c r="D36" s="3"/>
      <c r="E36" s="3"/>
      <c r="F36" s="4"/>
      <c r="G36" s="4"/>
      <c r="H36" s="4"/>
      <c r="I36" s="5"/>
    </row>
    <row r="37" spans="1:9" ht="29.25" customHeight="1">
      <c r="A37" s="3"/>
      <c r="B37" s="3"/>
      <c r="C37" s="3"/>
      <c r="D37" s="3"/>
      <c r="E37" s="3"/>
      <c r="F37" s="4"/>
      <c r="G37" s="4"/>
      <c r="H37" s="4"/>
      <c r="I37" s="5"/>
    </row>
    <row r="38" spans="1:9" ht="29.25" customHeight="1">
      <c r="A38" s="3"/>
      <c r="B38" s="3"/>
      <c r="C38" s="3"/>
      <c r="D38" s="3"/>
      <c r="E38" s="3"/>
      <c r="F38" s="4"/>
      <c r="G38" s="4"/>
      <c r="H38" s="4"/>
      <c r="I38" s="5"/>
    </row>
    <row r="39" spans="1:9" ht="29.25" customHeight="1">
      <c r="A39" s="3"/>
      <c r="B39" s="3"/>
      <c r="C39" s="3"/>
      <c r="D39" s="3"/>
      <c r="E39" s="3"/>
      <c r="F39" s="4"/>
      <c r="G39" s="4"/>
      <c r="H39" s="4"/>
      <c r="I39" s="5"/>
    </row>
    <row r="40" spans="1:9" ht="29.25" customHeight="1">
      <c r="A40" s="3"/>
      <c r="B40" s="3"/>
      <c r="C40" s="3"/>
      <c r="D40" s="3"/>
      <c r="E40" s="3"/>
      <c r="F40" s="4"/>
      <c r="G40" s="4"/>
      <c r="H40" s="4"/>
      <c r="I40" s="5"/>
    </row>
    <row r="41" spans="1:9" ht="29.25" customHeight="1">
      <c r="A41" s="3"/>
      <c r="B41" s="3"/>
      <c r="C41" s="3"/>
      <c r="D41" s="3"/>
      <c r="E41" s="3"/>
      <c r="F41" s="4"/>
      <c r="G41" s="4"/>
      <c r="H41" s="4"/>
      <c r="I41" s="5"/>
    </row>
    <row r="42" spans="1:9" ht="29.25" customHeight="1">
      <c r="A42" s="3"/>
      <c r="B42" s="3"/>
      <c r="C42" s="3"/>
      <c r="D42" s="3"/>
      <c r="E42" s="3"/>
      <c r="F42" s="4"/>
      <c r="G42" s="4"/>
      <c r="H42" s="4"/>
      <c r="I42" s="5"/>
    </row>
    <row r="43" spans="1:9" ht="29.25" customHeight="1">
      <c r="A43" s="3"/>
      <c r="B43" s="3"/>
      <c r="C43" s="3"/>
      <c r="D43" s="3"/>
      <c r="E43" s="3"/>
      <c r="F43" s="4"/>
      <c r="G43" s="4"/>
      <c r="H43" s="4"/>
      <c r="I43" s="5"/>
    </row>
    <row r="44" spans="1:9" ht="29.25" customHeight="1">
      <c r="A44" s="3"/>
      <c r="B44" s="3"/>
      <c r="C44" s="3"/>
      <c r="D44" s="3"/>
      <c r="E44" s="3"/>
      <c r="F44" s="4"/>
      <c r="G44" s="4"/>
      <c r="H44" s="4"/>
      <c r="I44" s="5"/>
    </row>
    <row r="45" spans="1:9" ht="29.25" customHeight="1"/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F3ECE-477C-4D09-AF29-EB6F2F7CA2A2}">
  <sheetPr>
    <tabColor rgb="FF92D050"/>
  </sheetPr>
  <dimension ref="A1:N22"/>
  <sheetViews>
    <sheetView showGridLines="0" zoomScaleNormal="100" zoomScaleSheetLayoutView="77" workbookViewId="0">
      <selection activeCell="L5" sqref="L5"/>
    </sheetView>
  </sheetViews>
  <sheetFormatPr defaultColWidth="0" defaultRowHeight="12.75" zeroHeight="1"/>
  <cols>
    <col min="1" max="1" width="8.5703125" style="105" customWidth="1"/>
    <col min="2" max="2" width="8.85546875" style="106" customWidth="1"/>
    <col min="3" max="3" width="8.85546875" style="105" customWidth="1"/>
    <col min="4" max="4" width="11.5703125" style="105" customWidth="1"/>
    <col min="5" max="5" width="24.5703125" style="105" customWidth="1"/>
    <col min="6" max="6" width="19.85546875" style="105" hidden="1" customWidth="1"/>
    <col min="7" max="7" width="9.140625" style="105" hidden="1" customWidth="1"/>
    <col min="8" max="8" width="17.5703125" style="105" hidden="1" customWidth="1"/>
    <col min="9" max="9" width="24.28515625" style="106" hidden="1" customWidth="1"/>
    <col min="10" max="10" width="0" style="105" hidden="1" customWidth="1"/>
    <col min="11" max="11" width="3" style="105" customWidth="1"/>
    <col min="12" max="12" width="32.140625" style="105" customWidth="1"/>
    <col min="13" max="14" width="9.140625" style="105" customWidth="1"/>
    <col min="15" max="16384" width="9.140625" style="105" hidden="1"/>
  </cols>
  <sheetData>
    <row r="1" spans="2:12" ht="15.4" customHeight="1">
      <c r="B1" s="105"/>
    </row>
    <row r="2" spans="2:12" ht="23.65" customHeight="1" thickBot="1">
      <c r="B2" s="105"/>
      <c r="I2" s="105"/>
      <c r="L2" s="105" t="s">
        <v>92</v>
      </c>
    </row>
    <row r="3" spans="2:12" ht="16.5" thickTop="1">
      <c r="B3" s="105"/>
      <c r="F3" s="123"/>
      <c r="G3" s="124"/>
      <c r="I3" s="106">
        <f>B5</f>
        <v>0</v>
      </c>
      <c r="J3" s="105">
        <v>30</v>
      </c>
    </row>
    <row r="4" spans="2:12" ht="15.75">
      <c r="B4" s="105"/>
      <c r="F4" s="125"/>
      <c r="G4" s="126"/>
      <c r="I4" s="106">
        <f>B6</f>
        <v>0</v>
      </c>
      <c r="J4" s="105">
        <f>J3</f>
        <v>30</v>
      </c>
    </row>
    <row r="5" spans="2:12" ht="15.75">
      <c r="B5" s="105"/>
      <c r="F5" s="127"/>
      <c r="G5" s="128"/>
      <c r="I5" s="106">
        <f>B7</f>
        <v>0</v>
      </c>
      <c r="J5" s="105">
        <f t="shared" ref="J5:J7" si="0">J4</f>
        <v>30</v>
      </c>
    </row>
    <row r="6" spans="2:12" ht="15.75">
      <c r="B6" s="105"/>
      <c r="F6" s="127"/>
      <c r="G6" s="128"/>
      <c r="I6" s="106" t="e">
        <f>#REF!</f>
        <v>#REF!</v>
      </c>
      <c r="J6" s="105">
        <f t="shared" si="0"/>
        <v>30</v>
      </c>
    </row>
    <row r="7" spans="2:12" ht="16.5" thickBot="1">
      <c r="B7" s="105"/>
      <c r="F7" s="129"/>
      <c r="G7" s="130"/>
      <c r="I7" s="106" t="e">
        <f>#REF!</f>
        <v>#REF!</v>
      </c>
      <c r="J7" s="105">
        <f t="shared" si="0"/>
        <v>30</v>
      </c>
    </row>
    <row r="8" spans="2:12" ht="13.5" thickTop="1">
      <c r="B8" s="105"/>
    </row>
    <row r="9" spans="2:12">
      <c r="B9" s="105"/>
    </row>
    <row r="10" spans="2:12">
      <c r="B10" s="105"/>
    </row>
    <row r="11" spans="2:12">
      <c r="B11" s="105"/>
    </row>
    <row r="12" spans="2:12">
      <c r="B12" s="105"/>
      <c r="L12" s="105" t="s">
        <v>93</v>
      </c>
    </row>
    <row r="13" spans="2:12"/>
    <row r="14" spans="2:12">
      <c r="L14" s="105" t="s">
        <v>94</v>
      </c>
    </row>
    <row r="15" spans="2:12"/>
    <row r="16" spans="2:12"/>
    <row r="17"/>
    <row r="18"/>
    <row r="19"/>
    <row r="20"/>
    <row r="21"/>
    <row r="22"/>
  </sheetData>
  <sheetProtection algorithmName="SHA-512" hashValue="f5PTeZ7zUzvOlG/ktTm/UebVdPm3x0aWjDk1NTSHerc/cTiCVYEZzoPWdr9pV0vpc4zilaT4U+PBuM7yLZ+YxQ==" saltValue="nWQWsiRxNuvxXYoVKwOGsA==" spinCount="100000" sheet="1" objects="1" scenarios="1"/>
  <dataValidations count="1">
    <dataValidation type="list" allowBlank="1" showInputMessage="1" showErrorMessage="1" sqref="F3:G3" xr:uid="{D1D28135-99D2-42FD-A2F3-F75FFE6E0234}">
      <formula1>$F$3:$F$7</formula1>
    </dataValidation>
  </dataValidations>
  <printOptions horizontalCentered="1"/>
  <pageMargins left="0.23622047244094491" right="0.23622047244094491" top="0.27" bottom="0.2" header="0.2" footer="0.22"/>
  <pageSetup paperSize="9" scale="95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D9EA5A8-988F-4AC1-BCBC-02D110CEFB08}">
          <x14:formula1>
            <xm:f>'1 Form A'!$B$11:$B$60</xm:f>
          </x14:formula1>
          <xm:sqref>K4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1 Form A</vt:lpstr>
      <vt:lpstr>Form B _Singles Event</vt:lpstr>
      <vt:lpstr>Form C Team Event</vt:lpstr>
      <vt:lpstr>VISA</vt:lpstr>
      <vt:lpstr>Example to fill in the form </vt:lpstr>
      <vt:lpstr>'1 Form A'!Print_Area</vt:lpstr>
      <vt:lpstr>'Example to fill in the form '!Print_Area</vt:lpstr>
      <vt:lpstr>'Form B _Singles Event'!Print_Area</vt:lpstr>
      <vt:lpstr>'Form C Team Event'!Print_Area</vt:lpstr>
      <vt:lpstr>'1 Form A'!Print_Titles</vt:lpstr>
      <vt:lpstr>'Form B _Singles Event'!Print_Titles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Narupon</cp:lastModifiedBy>
  <cp:lastPrinted>2022-12-03T11:09:50Z</cp:lastPrinted>
  <dcterms:created xsi:type="dcterms:W3CDTF">2015-01-21T02:56:07Z</dcterms:created>
  <dcterms:modified xsi:type="dcterms:W3CDTF">2022-12-03T12:13:48Z</dcterms:modified>
</cp:coreProperties>
</file>